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Rentvann" sheetId="1" r:id="rId1"/>
  </sheets>
  <definedNames>
    <definedName name="OXLSEXP100715093213" localSheetId="0">Rentvann!$A$1:$AD$28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G34" i="1"/>
  <c r="G33" i="1"/>
  <c r="G32" i="1"/>
  <c r="G31" i="1"/>
  <c r="G30" i="1"/>
  <c r="G29" i="1"/>
</calcChain>
</file>

<file path=xl/connections.xml><?xml version="1.0" encoding="utf-8"?>
<connections xmlns="http://schemas.openxmlformats.org/spreadsheetml/2006/main">
  <connection id="1" name="OXLSEXP100715093213" type="6" refreshedVersion="5" background="1" saveData="1">
    <textPr sourceFile="W:\Wilab42\TEXT\OXLSEXP281216141108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<sst xmlns="http://schemas.openxmlformats.org/spreadsheetml/2006/main" count="163" uniqueCount="103">
  <si>
    <t>Uttaksdato</t>
  </si>
  <si>
    <t>Prøvenummer</t>
  </si>
  <si>
    <t>Kunde</t>
  </si>
  <si>
    <t>Prøvepunkt</t>
  </si>
  <si>
    <t>Referanse</t>
  </si>
  <si>
    <t>Prosjekt</t>
  </si>
  <si>
    <t>3001a-PH</t>
  </si>
  <si>
    <t>3003a-TB</t>
  </si>
  <si>
    <t>3004a-LE</t>
  </si>
  <si>
    <t>3005a-FT</t>
  </si>
  <si>
    <t>3009-LUKTv</t>
  </si>
  <si>
    <t>3010-SMAKv</t>
  </si>
  <si>
    <t>3101-HG-u</t>
  </si>
  <si>
    <t>3102-AL</t>
  </si>
  <si>
    <t>3102-FE</t>
  </si>
  <si>
    <t>3102-MN</t>
  </si>
  <si>
    <t>3102-NA</t>
  </si>
  <si>
    <t>3120-F-u</t>
  </si>
  <si>
    <t>3120-KLD-u</t>
  </si>
  <si>
    <t>3120-SO4-u</t>
  </si>
  <si>
    <t>3232-NH4</t>
  </si>
  <si>
    <t>3301-TOC</t>
  </si>
  <si>
    <t>3401-BaP-u</t>
  </si>
  <si>
    <t>3401-SUM4u</t>
  </si>
  <si>
    <t>3460-TMsum</t>
  </si>
  <si>
    <t>3502-EC</t>
  </si>
  <si>
    <t>3502-KF</t>
  </si>
  <si>
    <t>3507-KIM</t>
  </si>
  <si>
    <t>3513-CP</t>
  </si>
  <si>
    <t>3515-ENT</t>
  </si>
  <si>
    <t>Surhetsgrad</t>
  </si>
  <si>
    <t>Turbiditet</t>
  </si>
  <si>
    <t>Ledningsevne</t>
  </si>
  <si>
    <t>Fargetall</t>
  </si>
  <si>
    <t>Vurdering av lukt</t>
  </si>
  <si>
    <t>Vurdering av smak</t>
  </si>
  <si>
    <t>Kvikksølv</t>
  </si>
  <si>
    <t>Aluminium</t>
  </si>
  <si>
    <t>Jern</t>
  </si>
  <si>
    <t>Mangan</t>
  </si>
  <si>
    <t>Natrium</t>
  </si>
  <si>
    <t>Fluorid</t>
  </si>
  <si>
    <t>Klorid</t>
  </si>
  <si>
    <t>Sulfat</t>
  </si>
  <si>
    <t>Ammonium</t>
  </si>
  <si>
    <t>Benzo[a]pyren</t>
  </si>
  <si>
    <t>Sum THM</t>
  </si>
  <si>
    <t>Escherichia coli</t>
  </si>
  <si>
    <t>Koliforme bakterier</t>
  </si>
  <si>
    <t>Kimtall - v/22°C,3d</t>
  </si>
  <si>
    <t>pH</t>
  </si>
  <si>
    <t>FNU</t>
  </si>
  <si>
    <t>mS/m</t>
  </si>
  <si>
    <t>mg Pt/l</t>
  </si>
  <si>
    <t>µg Hg/l</t>
  </si>
  <si>
    <t>µg Al/l</t>
  </si>
  <si>
    <t>µg Fe/l</t>
  </si>
  <si>
    <t>µg Mn/l</t>
  </si>
  <si>
    <t>mg Na/l</t>
  </si>
  <si>
    <t>mg/l</t>
  </si>
  <si>
    <t>mg N/l</t>
  </si>
  <si>
    <t>mg C/l</t>
  </si>
  <si>
    <t>µg/l</t>
  </si>
  <si>
    <t>/100ml</t>
  </si>
  <si>
    <t>/ml</t>
  </si>
  <si>
    <t>2016-00017-1</t>
  </si>
  <si>
    <t>VP-BLAKER</t>
  </si>
  <si>
    <t>BLAK-RENTVANN</t>
  </si>
  <si>
    <t>Normal</t>
  </si>
  <si>
    <t>2016-00104-2</t>
  </si>
  <si>
    <t>2016-00205-1</t>
  </si>
  <si>
    <t>2016-00286-1</t>
  </si>
  <si>
    <t>2016-00368-1</t>
  </si>
  <si>
    <t>2016-00437-1</t>
  </si>
  <si>
    <t>2016-00486-1</t>
  </si>
  <si>
    <t>2016-00567-2</t>
  </si>
  <si>
    <t>2016-00647-1</t>
  </si>
  <si>
    <t>2016-00692-1</t>
  </si>
  <si>
    <t>2016-00822-1</t>
  </si>
  <si>
    <t>2016-00993-1</t>
  </si>
  <si>
    <t>2016-01057-1</t>
  </si>
  <si>
    <t>2016-01152-1</t>
  </si>
  <si>
    <t>2016-01299-1</t>
  </si>
  <si>
    <t>2016-01333-1</t>
  </si>
  <si>
    <t>2016-01442-2</t>
  </si>
  <si>
    <t>2016-01568-1</t>
  </si>
  <si>
    <t>2016-01669-1</t>
  </si>
  <si>
    <t>2016-01785-1</t>
  </si>
  <si>
    <t>2016-01864-1</t>
  </si>
  <si>
    <t>2016-01970-1</t>
  </si>
  <si>
    <t>2016-02129-1</t>
  </si>
  <si>
    <t>2016-02169-2</t>
  </si>
  <si>
    <t>2016-02335-1</t>
  </si>
  <si>
    <t>Total organisk karb,</t>
  </si>
  <si>
    <t>PAH sum 4stk, REF</t>
  </si>
  <si>
    <t>Clostri, perfringens</t>
  </si>
  <si>
    <t>Int, enterokokker</t>
  </si>
  <si>
    <t>Statistikk</t>
  </si>
  <si>
    <t>Antall</t>
  </si>
  <si>
    <t>Middelverdi</t>
  </si>
  <si>
    <t>Min</t>
  </si>
  <si>
    <t>maks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</si>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</sst>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1" applyFill="1" applyBorder="1"/>
    <xf numFmtId="2" fontId="2" fillId="2" borderId="1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XLSEXP100715093213" growShrinkType="overwriteClear" fillFormulas="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workbookViewId="0">
      <selection activeCell="W15" sqref="W15"/>
    </sheetView>
  </sheetViews>
  <sheetFormatPr baseColWidth="10" defaultRowHeight="15" x14ac:dyDescent="0.25"/>
  <cols>
    <col min="1" max="1" width="10.5703125" style="1" bestFit="1" customWidth="1"/>
    <col min="2" max="2" width="13.7109375" style="1" bestFit="1" customWidth="1"/>
    <col min="3" max="3" width="10.7109375" style="1" bestFit="1" customWidth="1"/>
    <col min="4" max="4" width="16.28515625" style="1" bestFit="1" customWidth="1"/>
    <col min="5" max="5" width="10" style="1" bestFit="1" customWidth="1"/>
    <col min="6" max="6" width="8.28515625" style="1" bestFit="1" customWidth="1"/>
    <col min="7" max="7" width="11.5703125" style="1" bestFit="1" customWidth="1"/>
    <col min="8" max="8" width="9.85546875" style="1" bestFit="1" customWidth="1"/>
    <col min="9" max="9" width="13.28515625" style="1" bestFit="1" customWidth="1"/>
    <col min="10" max="10" width="8.7109375" style="1" bestFit="1" customWidth="1"/>
    <col min="11" max="11" width="16.28515625" style="1" bestFit="1" customWidth="1"/>
    <col min="12" max="12" width="17.42578125" style="1" bestFit="1" customWidth="1"/>
    <col min="13" max="13" width="10.140625" style="1" bestFit="1" customWidth="1"/>
    <col min="14" max="14" width="10.85546875" style="1" bestFit="1" customWidth="1"/>
    <col min="15" max="15" width="7.7109375" style="1" bestFit="1" customWidth="1"/>
    <col min="16" max="16" width="8.85546875" style="1" bestFit="1" customWidth="1"/>
    <col min="17" max="17" width="8.42578125" style="1" bestFit="1" customWidth="1"/>
    <col min="18" max="18" width="8.5703125" style="1" bestFit="1" customWidth="1"/>
    <col min="19" max="19" width="10.85546875" style="1" bestFit="1" customWidth="1"/>
    <col min="20" max="20" width="11" style="1" bestFit="1" customWidth="1"/>
    <col min="21" max="21" width="11.42578125" style="1" bestFit="1" customWidth="1"/>
    <col min="22" max="22" width="18.28515625" style="1" bestFit="1" customWidth="1"/>
    <col min="23" max="23" width="14" style="1" bestFit="1" customWidth="1"/>
    <col min="24" max="24" width="17.140625" style="1" bestFit="1" customWidth="1"/>
    <col min="25" max="25" width="12.140625" style="1" bestFit="1" customWidth="1"/>
    <col min="26" max="26" width="14.42578125" style="1" bestFit="1" customWidth="1"/>
    <col min="27" max="27" width="18.5703125" style="1" bestFit="1" customWidth="1"/>
    <col min="28" max="28" width="17.42578125" style="1" bestFit="1" customWidth="1"/>
    <col min="29" max="29" width="18.140625" style="1" bestFit="1" customWidth="1"/>
    <col min="30" max="30" width="16.5703125" style="1" bestFit="1" customWidth="1"/>
    <col min="31" max="31" width="8" style="1" bestFit="1" customWidth="1"/>
    <col min="32" max="32" width="9.28515625" style="1" bestFit="1" customWidth="1"/>
    <col min="33" max="33" width="10.140625" style="1" bestFit="1" customWidth="1"/>
    <col min="34" max="34" width="8.5703125" style="1" bestFit="1" customWidth="1"/>
    <col min="35" max="35" width="10.85546875" style="1" bestFit="1" customWidth="1"/>
    <col min="36" max="36" width="11" style="1" bestFit="1" customWidth="1"/>
    <col min="37" max="37" width="13.140625" style="1" bestFit="1" customWidth="1"/>
    <col min="38" max="38" width="11.42578125" style="1"/>
    <col min="39" max="39" width="18.28515625" style="1" bestFit="1" customWidth="1"/>
    <col min="40" max="40" width="19.140625" style="1" bestFit="1" customWidth="1"/>
    <col min="41" max="41" width="14" style="1" bestFit="1" customWidth="1"/>
    <col min="42" max="42" width="17.140625" style="1" bestFit="1" customWidth="1"/>
    <col min="43" max="43" width="14.7109375" style="1" bestFit="1" customWidth="1"/>
    <col min="44" max="44" width="13.140625" style="1" bestFit="1" customWidth="1"/>
    <col min="45" max="45" width="12.140625" style="1" bestFit="1" customWidth="1"/>
    <col min="46" max="46" width="10.85546875" style="1" bestFit="1" customWidth="1"/>
    <col min="47" max="47" width="11.28515625" style="1" bestFit="1" customWidth="1"/>
    <col min="48" max="48" width="14.42578125" style="1" bestFit="1" customWidth="1"/>
    <col min="49" max="49" width="18.5703125" style="1" bestFit="1" customWidth="1"/>
    <col min="50" max="50" width="17.42578125" style="1" bestFit="1" customWidth="1"/>
    <col min="51" max="51" width="18.140625" style="1" bestFit="1" customWidth="1"/>
    <col min="52" max="52" width="16.5703125" style="1" bestFit="1" customWidth="1"/>
    <col min="53" max="53" width="18.5703125" style="1" bestFit="1" customWidth="1"/>
    <col min="54" max="54" width="19.140625" style="1" bestFit="1" customWidth="1"/>
    <col min="55" max="16384" width="11.42578125" style="1"/>
  </cols>
  <sheetData>
    <row r="1" spans="1:3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s="2" customFormat="1" x14ac:dyDescent="0.25">
      <c r="G2" s="2" t="s">
        <v>30</v>
      </c>
      <c r="H2" s="2" t="s">
        <v>31</v>
      </c>
      <c r="I2" s="2" t="s">
        <v>32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2" t="s">
        <v>93</v>
      </c>
      <c r="W2" s="2" t="s">
        <v>45</v>
      </c>
      <c r="X2" s="2" t="s">
        <v>94</v>
      </c>
      <c r="Y2" s="2" t="s">
        <v>46</v>
      </c>
      <c r="Z2" s="2" t="s">
        <v>47</v>
      </c>
      <c r="AA2" s="2" t="s">
        <v>48</v>
      </c>
      <c r="AB2" s="2" t="s">
        <v>49</v>
      </c>
      <c r="AC2" s="2" t="s">
        <v>95</v>
      </c>
      <c r="AD2" s="2" t="s">
        <v>96</v>
      </c>
    </row>
    <row r="3" spans="1:30" s="2" customFormat="1" x14ac:dyDescent="0.25">
      <c r="G3" s="2" t="s">
        <v>50</v>
      </c>
      <c r="H3" s="2" t="s">
        <v>51</v>
      </c>
      <c r="I3" s="2" t="s">
        <v>52</v>
      </c>
      <c r="J3" s="2" t="s">
        <v>53</v>
      </c>
      <c r="M3" s="2" t="s">
        <v>54</v>
      </c>
      <c r="N3" s="2" t="s">
        <v>55</v>
      </c>
      <c r="O3" s="2" t="s">
        <v>56</v>
      </c>
      <c r="P3" s="2" t="s">
        <v>57</v>
      </c>
      <c r="Q3" s="2" t="s">
        <v>58</v>
      </c>
      <c r="R3" s="2" t="s">
        <v>59</v>
      </c>
      <c r="S3" s="2" t="s">
        <v>59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62</v>
      </c>
      <c r="Y3" s="2" t="s">
        <v>62</v>
      </c>
      <c r="Z3" s="2" t="s">
        <v>63</v>
      </c>
      <c r="AA3" s="2" t="s">
        <v>63</v>
      </c>
      <c r="AB3" s="2" t="s">
        <v>64</v>
      </c>
      <c r="AC3" s="2" t="s">
        <v>63</v>
      </c>
      <c r="AD3" s="2" t="s">
        <v>63</v>
      </c>
    </row>
    <row r="4" spans="1:30" x14ac:dyDescent="0.25">
      <c r="A4" s="1">
        <v>50116</v>
      </c>
      <c r="B4" s="1" t="s">
        <v>65</v>
      </c>
      <c r="C4" s="1" t="s">
        <v>66</v>
      </c>
      <c r="D4" s="1" t="s">
        <v>67</v>
      </c>
      <c r="G4" s="1">
        <v>7.8</v>
      </c>
      <c r="H4" s="1">
        <v>0.12</v>
      </c>
      <c r="I4" s="1">
        <v>6.7</v>
      </c>
      <c r="J4" s="1">
        <v>2</v>
      </c>
      <c r="K4" s="1" t="s">
        <v>68</v>
      </c>
      <c r="L4" s="1" t="s">
        <v>68</v>
      </c>
      <c r="N4" s="1">
        <v>94</v>
      </c>
      <c r="O4" s="1">
        <v>5</v>
      </c>
      <c r="S4" s="1">
        <v>12</v>
      </c>
      <c r="U4" s="1">
        <v>2.5000000000000001E-2</v>
      </c>
      <c r="Z4" s="1">
        <v>0</v>
      </c>
      <c r="AA4" s="1">
        <v>0</v>
      </c>
      <c r="AB4" s="1">
        <v>0</v>
      </c>
      <c r="AC4" s="1">
        <v>0</v>
      </c>
      <c r="AD4" s="1">
        <v>0</v>
      </c>
    </row>
    <row r="5" spans="1:30" x14ac:dyDescent="0.25">
      <c r="A5" s="1">
        <v>190116</v>
      </c>
      <c r="B5" s="1" t="s">
        <v>69</v>
      </c>
      <c r="C5" s="1" t="s">
        <v>66</v>
      </c>
      <c r="D5" s="1" t="s">
        <v>67</v>
      </c>
      <c r="G5" s="1">
        <v>7.4</v>
      </c>
      <c r="H5" s="1">
        <v>0.1</v>
      </c>
      <c r="I5" s="1">
        <v>6.5</v>
      </c>
      <c r="J5" s="1">
        <v>4</v>
      </c>
      <c r="N5" s="1">
        <v>99</v>
      </c>
      <c r="Z5" s="1">
        <v>0</v>
      </c>
      <c r="AA5" s="1">
        <v>0</v>
      </c>
      <c r="AB5" s="1">
        <v>0</v>
      </c>
      <c r="AD5" s="1">
        <v>0</v>
      </c>
    </row>
    <row r="6" spans="1:30" x14ac:dyDescent="0.25">
      <c r="A6" s="1">
        <v>30216</v>
      </c>
      <c r="B6" s="1" t="s">
        <v>70</v>
      </c>
      <c r="C6" s="1" t="s">
        <v>66</v>
      </c>
      <c r="D6" s="1" t="s">
        <v>67</v>
      </c>
      <c r="G6" s="1">
        <v>7.5</v>
      </c>
      <c r="H6" s="1">
        <v>0.35</v>
      </c>
      <c r="I6" s="1">
        <v>6.7</v>
      </c>
      <c r="J6" s="1">
        <v>3</v>
      </c>
      <c r="N6" s="1">
        <v>100</v>
      </c>
      <c r="Z6" s="1">
        <v>0</v>
      </c>
      <c r="AA6" s="1">
        <v>0</v>
      </c>
      <c r="AB6" s="1">
        <v>3</v>
      </c>
      <c r="AD6" s="1">
        <v>0</v>
      </c>
    </row>
    <row r="7" spans="1:30" x14ac:dyDescent="0.25">
      <c r="A7" s="1">
        <v>170216</v>
      </c>
      <c r="B7" s="1" t="s">
        <v>71</v>
      </c>
      <c r="C7" s="1" t="s">
        <v>66</v>
      </c>
      <c r="D7" s="1" t="s">
        <v>67</v>
      </c>
      <c r="G7" s="1">
        <v>7.5</v>
      </c>
      <c r="H7" s="1">
        <v>0.12</v>
      </c>
      <c r="I7" s="1">
        <v>6.7</v>
      </c>
      <c r="J7" s="1">
        <v>3</v>
      </c>
      <c r="N7" s="1">
        <v>110</v>
      </c>
      <c r="Z7" s="1">
        <v>0</v>
      </c>
      <c r="AA7" s="1">
        <v>0</v>
      </c>
      <c r="AB7" s="1">
        <v>1</v>
      </c>
      <c r="AD7" s="1">
        <v>0</v>
      </c>
    </row>
    <row r="8" spans="1:30" x14ac:dyDescent="0.25">
      <c r="A8" s="1">
        <v>10316</v>
      </c>
      <c r="B8" s="1" t="s">
        <v>72</v>
      </c>
      <c r="C8" s="1" t="s">
        <v>66</v>
      </c>
      <c r="D8" s="1" t="s">
        <v>67</v>
      </c>
      <c r="G8" s="1">
        <v>7.3</v>
      </c>
      <c r="H8" s="1">
        <v>0.11</v>
      </c>
      <c r="I8" s="1">
        <v>6.7</v>
      </c>
      <c r="J8" s="1">
        <v>5</v>
      </c>
      <c r="N8" s="1">
        <v>120</v>
      </c>
      <c r="Z8" s="1">
        <v>0</v>
      </c>
      <c r="AA8" s="1">
        <v>0</v>
      </c>
      <c r="AB8" s="1">
        <v>2</v>
      </c>
      <c r="AD8" s="1">
        <v>0</v>
      </c>
    </row>
    <row r="9" spans="1:30" x14ac:dyDescent="0.25">
      <c r="A9" s="1">
        <v>140316</v>
      </c>
      <c r="B9" s="1" t="s">
        <v>73</v>
      </c>
      <c r="C9" s="1" t="s">
        <v>66</v>
      </c>
      <c r="D9" s="1" t="s">
        <v>67</v>
      </c>
      <c r="G9" s="1">
        <v>7.1</v>
      </c>
      <c r="H9" s="1">
        <v>0.15</v>
      </c>
      <c r="I9" s="1">
        <v>6.6</v>
      </c>
      <c r="J9" s="1">
        <v>5</v>
      </c>
      <c r="N9" s="1">
        <v>200</v>
      </c>
      <c r="Z9" s="1">
        <v>0</v>
      </c>
      <c r="AA9" s="1">
        <v>0</v>
      </c>
      <c r="AB9" s="1">
        <v>0</v>
      </c>
      <c r="AD9" s="1">
        <v>0</v>
      </c>
    </row>
    <row r="10" spans="1:30" x14ac:dyDescent="0.25">
      <c r="A10" s="1">
        <v>290316</v>
      </c>
      <c r="B10" s="1" t="s">
        <v>74</v>
      </c>
      <c r="C10" s="1" t="s">
        <v>66</v>
      </c>
      <c r="D10" s="1" t="s">
        <v>67</v>
      </c>
      <c r="G10" s="1">
        <v>7.6</v>
      </c>
      <c r="H10" s="1">
        <v>0.11</v>
      </c>
      <c r="I10" s="1">
        <v>7.1</v>
      </c>
      <c r="J10" s="1">
        <v>4</v>
      </c>
      <c r="N10" s="1">
        <v>66</v>
      </c>
      <c r="Z10" s="1">
        <v>0</v>
      </c>
      <c r="AA10" s="1">
        <v>0</v>
      </c>
      <c r="AB10" s="1">
        <v>2</v>
      </c>
      <c r="AD10" s="1">
        <v>0</v>
      </c>
    </row>
    <row r="11" spans="1:30" x14ac:dyDescent="0.25">
      <c r="A11" s="1">
        <v>120416</v>
      </c>
      <c r="B11" s="1" t="s">
        <v>75</v>
      </c>
      <c r="C11" s="1" t="s">
        <v>66</v>
      </c>
      <c r="D11" s="1" t="s">
        <v>67</v>
      </c>
      <c r="G11" s="1">
        <v>7.9</v>
      </c>
      <c r="H11" s="1">
        <v>0.17</v>
      </c>
      <c r="I11" s="1">
        <v>7.2</v>
      </c>
      <c r="J11" s="1">
        <v>4</v>
      </c>
      <c r="N11" s="1">
        <v>82</v>
      </c>
      <c r="Z11" s="1">
        <v>0</v>
      </c>
      <c r="AA11" s="1">
        <v>0</v>
      </c>
      <c r="AB11" s="1">
        <v>1</v>
      </c>
      <c r="AD11" s="1">
        <v>0</v>
      </c>
    </row>
    <row r="12" spans="1:30" x14ac:dyDescent="0.25">
      <c r="A12" s="1">
        <v>250416</v>
      </c>
      <c r="B12" s="1" t="s">
        <v>76</v>
      </c>
      <c r="C12" s="1" t="s">
        <v>66</v>
      </c>
      <c r="D12" s="1" t="s">
        <v>67</v>
      </c>
      <c r="G12" s="1">
        <v>8</v>
      </c>
      <c r="H12" s="1">
        <v>0.05</v>
      </c>
      <c r="I12" s="1">
        <v>7.1</v>
      </c>
      <c r="J12" s="1">
        <v>5</v>
      </c>
      <c r="N12" s="1">
        <v>70</v>
      </c>
      <c r="Z12" s="1">
        <v>0</v>
      </c>
      <c r="AA12" s="1">
        <v>0</v>
      </c>
      <c r="AB12" s="1">
        <v>0</v>
      </c>
      <c r="AD12" s="1">
        <v>0</v>
      </c>
    </row>
    <row r="13" spans="1:30" x14ac:dyDescent="0.25">
      <c r="A13" s="1">
        <v>30516</v>
      </c>
      <c r="B13" s="1" t="s">
        <v>77</v>
      </c>
      <c r="C13" s="1" t="s">
        <v>66</v>
      </c>
      <c r="D13" s="1" t="s">
        <v>67</v>
      </c>
      <c r="G13" s="1">
        <v>8.8000000000000007</v>
      </c>
      <c r="H13" s="1">
        <v>0.19</v>
      </c>
      <c r="I13" s="1">
        <v>7.1</v>
      </c>
      <c r="J13" s="1">
        <v>7</v>
      </c>
      <c r="N13" s="1">
        <v>56</v>
      </c>
      <c r="Z13" s="1">
        <v>0</v>
      </c>
      <c r="AA13" s="1">
        <v>0</v>
      </c>
      <c r="AB13" s="1">
        <v>1</v>
      </c>
      <c r="AD13" s="1">
        <v>0</v>
      </c>
    </row>
    <row r="14" spans="1:30" x14ac:dyDescent="0.25">
      <c r="A14" s="1">
        <v>240516</v>
      </c>
      <c r="B14" s="1" t="s">
        <v>78</v>
      </c>
      <c r="C14" s="1" t="s">
        <v>66</v>
      </c>
      <c r="D14" s="1" t="s">
        <v>67</v>
      </c>
      <c r="G14" s="1">
        <v>8.6</v>
      </c>
      <c r="H14" s="1">
        <v>0.24</v>
      </c>
      <c r="I14" s="1">
        <v>7.1</v>
      </c>
      <c r="J14" s="1">
        <v>5</v>
      </c>
      <c r="K14" s="1" t="s">
        <v>68</v>
      </c>
      <c r="L14" s="1" t="s">
        <v>68</v>
      </c>
      <c r="M14" s="1">
        <v>1E-3</v>
      </c>
      <c r="N14" s="1">
        <v>58</v>
      </c>
      <c r="O14" s="1">
        <v>2.5</v>
      </c>
      <c r="P14" s="1">
        <v>3</v>
      </c>
      <c r="Q14" s="1">
        <v>9.08</v>
      </c>
      <c r="R14" s="1">
        <v>0.01</v>
      </c>
      <c r="S14" s="1">
        <v>12.3</v>
      </c>
      <c r="T14" s="1">
        <v>1.72</v>
      </c>
      <c r="U14" s="1">
        <v>2.5000000000000001E-2</v>
      </c>
      <c r="V14" s="1">
        <v>3</v>
      </c>
      <c r="W14" s="1">
        <v>1E-3</v>
      </c>
      <c r="X14" s="1">
        <v>5.0000000000000001E-3</v>
      </c>
      <c r="Y14" s="1">
        <v>0.18</v>
      </c>
      <c r="Z14" s="1">
        <v>0</v>
      </c>
      <c r="AA14" s="1">
        <v>0</v>
      </c>
      <c r="AB14" s="1">
        <v>3</v>
      </c>
      <c r="AC14" s="1">
        <v>0</v>
      </c>
      <c r="AD14" s="1">
        <v>0</v>
      </c>
    </row>
    <row r="15" spans="1:30" x14ac:dyDescent="0.25">
      <c r="A15" s="1">
        <v>140616</v>
      </c>
      <c r="B15" s="1" t="s">
        <v>79</v>
      </c>
      <c r="C15" s="1" t="s">
        <v>66</v>
      </c>
      <c r="D15" s="1" t="s">
        <v>67</v>
      </c>
      <c r="G15" s="1">
        <v>7.7</v>
      </c>
      <c r="H15" s="1">
        <v>0.05</v>
      </c>
      <c r="I15" s="1">
        <v>7</v>
      </c>
      <c r="J15" s="1">
        <v>4</v>
      </c>
      <c r="N15" s="1">
        <v>80</v>
      </c>
      <c r="Z15" s="1">
        <v>0</v>
      </c>
      <c r="AA15" s="1">
        <v>0</v>
      </c>
      <c r="AB15" s="1">
        <v>0</v>
      </c>
      <c r="AD15" s="1">
        <v>0</v>
      </c>
    </row>
    <row r="16" spans="1:30" x14ac:dyDescent="0.25">
      <c r="A16" s="1">
        <v>220616</v>
      </c>
      <c r="B16" s="1" t="s">
        <v>80</v>
      </c>
      <c r="C16" s="1" t="s">
        <v>66</v>
      </c>
      <c r="D16" s="1" t="s">
        <v>67</v>
      </c>
      <c r="G16" s="1">
        <v>7.6</v>
      </c>
      <c r="H16" s="1">
        <v>0.05</v>
      </c>
      <c r="I16" s="1">
        <v>7.1</v>
      </c>
      <c r="J16" s="1">
        <v>5</v>
      </c>
      <c r="N16" s="1">
        <v>45</v>
      </c>
      <c r="Z16" s="1">
        <v>0</v>
      </c>
      <c r="AA16" s="1">
        <v>0</v>
      </c>
      <c r="AB16" s="1">
        <v>0</v>
      </c>
      <c r="AD16" s="1">
        <v>0</v>
      </c>
    </row>
    <row r="17" spans="1:30" x14ac:dyDescent="0.25">
      <c r="A17" s="1">
        <v>40716</v>
      </c>
      <c r="B17" s="1" t="s">
        <v>81</v>
      </c>
      <c r="C17" s="1" t="s">
        <v>66</v>
      </c>
      <c r="D17" s="1" t="s">
        <v>67</v>
      </c>
      <c r="G17" s="1">
        <v>7.8</v>
      </c>
      <c r="H17" s="1">
        <v>0.21</v>
      </c>
      <c r="I17" s="1">
        <v>7.1</v>
      </c>
      <c r="J17" s="1">
        <v>5</v>
      </c>
      <c r="N17" s="1">
        <v>58</v>
      </c>
      <c r="Z17" s="1">
        <v>0</v>
      </c>
      <c r="AA17" s="1">
        <v>0</v>
      </c>
      <c r="AB17" s="1">
        <v>5</v>
      </c>
      <c r="AD17" s="1">
        <v>0</v>
      </c>
    </row>
    <row r="18" spans="1:30" x14ac:dyDescent="0.25">
      <c r="A18" s="1">
        <v>260716</v>
      </c>
      <c r="B18" s="1" t="s">
        <v>82</v>
      </c>
      <c r="C18" s="1" t="s">
        <v>66</v>
      </c>
      <c r="D18" s="1" t="s">
        <v>67</v>
      </c>
      <c r="G18" s="1">
        <v>8.1999999999999993</v>
      </c>
      <c r="H18" s="1">
        <v>0.11</v>
      </c>
      <c r="I18" s="1">
        <v>7.4</v>
      </c>
      <c r="J18" s="1">
        <v>5</v>
      </c>
      <c r="N18" s="1">
        <v>67</v>
      </c>
      <c r="Z18" s="1">
        <v>0</v>
      </c>
      <c r="AA18" s="1">
        <v>0</v>
      </c>
      <c r="AB18" s="1">
        <v>9</v>
      </c>
      <c r="AD18" s="1">
        <v>0</v>
      </c>
    </row>
    <row r="19" spans="1:30" x14ac:dyDescent="0.25">
      <c r="A19" s="1">
        <v>10816</v>
      </c>
      <c r="B19" s="1" t="s">
        <v>83</v>
      </c>
      <c r="C19" s="1" t="s">
        <v>66</v>
      </c>
      <c r="D19" s="1" t="s">
        <v>67</v>
      </c>
      <c r="G19" s="1">
        <v>8.1999999999999993</v>
      </c>
      <c r="H19" s="1">
        <v>0.1</v>
      </c>
      <c r="I19" s="1">
        <v>7.4</v>
      </c>
      <c r="J19" s="1">
        <v>4</v>
      </c>
      <c r="N19" s="1">
        <v>63</v>
      </c>
      <c r="Z19" s="1">
        <v>0</v>
      </c>
      <c r="AA19" s="1">
        <v>0</v>
      </c>
      <c r="AB19" s="1">
        <v>1</v>
      </c>
      <c r="AD19" s="1">
        <v>0</v>
      </c>
    </row>
    <row r="20" spans="1:30" x14ac:dyDescent="0.25">
      <c r="A20" s="1">
        <v>160816</v>
      </c>
      <c r="B20" s="1" t="s">
        <v>84</v>
      </c>
      <c r="C20" s="1" t="s">
        <v>66</v>
      </c>
      <c r="D20" s="1" t="s">
        <v>67</v>
      </c>
      <c r="G20" s="1">
        <v>8</v>
      </c>
      <c r="H20" s="1">
        <v>0.24</v>
      </c>
      <c r="I20" s="1">
        <v>7.5</v>
      </c>
      <c r="J20" s="1">
        <v>3</v>
      </c>
      <c r="N20" s="1">
        <v>76</v>
      </c>
      <c r="Z20" s="1">
        <v>0</v>
      </c>
      <c r="AA20" s="1">
        <v>0</v>
      </c>
      <c r="AB20" s="1">
        <v>2</v>
      </c>
      <c r="AD20" s="1">
        <v>0</v>
      </c>
    </row>
    <row r="21" spans="1:30" x14ac:dyDescent="0.25">
      <c r="A21" s="1">
        <v>310816</v>
      </c>
      <c r="B21" s="1" t="s">
        <v>85</v>
      </c>
      <c r="C21" s="1" t="s">
        <v>66</v>
      </c>
      <c r="D21" s="1" t="s">
        <v>67</v>
      </c>
      <c r="G21" s="1">
        <v>7.5</v>
      </c>
      <c r="H21" s="1">
        <v>0.22</v>
      </c>
      <c r="I21" s="1">
        <v>7.3</v>
      </c>
      <c r="J21" s="1">
        <v>4</v>
      </c>
      <c r="N21" s="1">
        <v>89</v>
      </c>
      <c r="Z21" s="1">
        <v>0</v>
      </c>
      <c r="AA21" s="1">
        <v>0</v>
      </c>
      <c r="AB21" s="1">
        <v>1</v>
      </c>
      <c r="AD21" s="1">
        <v>0</v>
      </c>
    </row>
    <row r="22" spans="1:30" x14ac:dyDescent="0.25">
      <c r="A22" s="1">
        <v>130916</v>
      </c>
      <c r="B22" s="1" t="s">
        <v>86</v>
      </c>
      <c r="C22" s="1" t="s">
        <v>66</v>
      </c>
      <c r="D22" s="1" t="s">
        <v>67</v>
      </c>
      <c r="G22" s="1">
        <v>7.4</v>
      </c>
      <c r="H22" s="1">
        <v>0.12</v>
      </c>
      <c r="I22" s="1">
        <v>7.3</v>
      </c>
      <c r="J22" s="1">
        <v>6</v>
      </c>
      <c r="N22" s="1">
        <v>94</v>
      </c>
      <c r="Z22" s="1">
        <v>0</v>
      </c>
      <c r="AA22" s="1">
        <v>0</v>
      </c>
      <c r="AB22" s="1">
        <v>1</v>
      </c>
      <c r="AD22" s="1">
        <v>0</v>
      </c>
    </row>
    <row r="23" spans="1:30" x14ac:dyDescent="0.25">
      <c r="A23" s="1">
        <v>280916</v>
      </c>
      <c r="B23" s="1" t="s">
        <v>87</v>
      </c>
      <c r="C23" s="1" t="s">
        <v>66</v>
      </c>
      <c r="D23" s="1" t="s">
        <v>67</v>
      </c>
      <c r="G23" s="1">
        <v>7.3</v>
      </c>
      <c r="H23" s="1">
        <v>0.22</v>
      </c>
      <c r="I23" s="1">
        <v>7.1</v>
      </c>
      <c r="J23" s="1">
        <v>4</v>
      </c>
      <c r="N23" s="1">
        <v>86</v>
      </c>
      <c r="Z23" s="1">
        <v>0</v>
      </c>
      <c r="AA23" s="1">
        <v>0</v>
      </c>
      <c r="AB23" s="1">
        <v>1</v>
      </c>
      <c r="AD23" s="1">
        <v>0</v>
      </c>
    </row>
    <row r="24" spans="1:30" x14ac:dyDescent="0.25">
      <c r="A24" s="1">
        <v>101016</v>
      </c>
      <c r="B24" s="1" t="s">
        <v>88</v>
      </c>
      <c r="C24" s="1" t="s">
        <v>66</v>
      </c>
      <c r="D24" s="1" t="s">
        <v>67</v>
      </c>
      <c r="G24" s="1">
        <v>8.9</v>
      </c>
      <c r="H24" s="1">
        <v>0.17</v>
      </c>
      <c r="I24" s="1">
        <v>7.4</v>
      </c>
      <c r="J24" s="1">
        <v>5</v>
      </c>
      <c r="K24" s="1" t="s">
        <v>68</v>
      </c>
      <c r="L24" s="1" t="s">
        <v>68</v>
      </c>
      <c r="N24" s="1">
        <v>56</v>
      </c>
      <c r="O24" s="1">
        <v>2.5</v>
      </c>
      <c r="S24" s="1">
        <v>12.6</v>
      </c>
      <c r="U24" s="1">
        <v>2.5000000000000001E-2</v>
      </c>
      <c r="Z24" s="1">
        <v>0</v>
      </c>
      <c r="AA24" s="1">
        <v>0</v>
      </c>
      <c r="AB24" s="1">
        <v>1</v>
      </c>
      <c r="AC24" s="1">
        <v>0</v>
      </c>
      <c r="AD24" s="1">
        <v>0</v>
      </c>
    </row>
    <row r="25" spans="1:30" x14ac:dyDescent="0.25">
      <c r="A25" s="1">
        <v>241016</v>
      </c>
      <c r="B25" s="1" t="s">
        <v>89</v>
      </c>
      <c r="C25" s="1" t="s">
        <v>66</v>
      </c>
      <c r="D25" s="1" t="s">
        <v>67</v>
      </c>
      <c r="G25" s="1">
        <v>8.8000000000000007</v>
      </c>
      <c r="H25" s="1">
        <v>0.24</v>
      </c>
      <c r="I25" s="1">
        <v>7.3</v>
      </c>
      <c r="J25" s="1">
        <v>4</v>
      </c>
      <c r="N25" s="1">
        <v>77</v>
      </c>
      <c r="Z25" s="1">
        <v>0</v>
      </c>
      <c r="AA25" s="1">
        <v>0</v>
      </c>
      <c r="AB25" s="1">
        <v>0</v>
      </c>
      <c r="AD25" s="1">
        <v>0</v>
      </c>
    </row>
    <row r="26" spans="1:30" x14ac:dyDescent="0.25">
      <c r="A26" s="1">
        <v>151116</v>
      </c>
      <c r="B26" s="1" t="s">
        <v>90</v>
      </c>
      <c r="C26" s="1" t="s">
        <v>66</v>
      </c>
      <c r="D26" s="1" t="s">
        <v>67</v>
      </c>
      <c r="G26" s="1">
        <v>8.1999999999999993</v>
      </c>
      <c r="H26" s="1">
        <v>0.13</v>
      </c>
      <c r="I26" s="1">
        <v>7.1</v>
      </c>
      <c r="J26" s="1">
        <v>4</v>
      </c>
      <c r="N26" s="1">
        <v>110</v>
      </c>
      <c r="Z26" s="1">
        <v>0</v>
      </c>
      <c r="AA26" s="1">
        <v>0</v>
      </c>
      <c r="AB26" s="1">
        <v>1</v>
      </c>
      <c r="AD26" s="1">
        <v>0</v>
      </c>
    </row>
    <row r="27" spans="1:30" x14ac:dyDescent="0.25">
      <c r="A27" s="1">
        <v>211116</v>
      </c>
      <c r="B27" s="1" t="s">
        <v>91</v>
      </c>
      <c r="C27" s="1" t="s">
        <v>66</v>
      </c>
      <c r="D27" s="1" t="s">
        <v>67</v>
      </c>
      <c r="G27" s="1">
        <v>8.4</v>
      </c>
      <c r="H27" s="1">
        <v>0.13</v>
      </c>
      <c r="I27" s="1">
        <v>7</v>
      </c>
      <c r="J27" s="1">
        <v>5</v>
      </c>
      <c r="N27" s="1">
        <v>250</v>
      </c>
      <c r="Z27" s="1">
        <v>0</v>
      </c>
      <c r="AA27" s="1">
        <v>0</v>
      </c>
      <c r="AB27" s="1">
        <v>1</v>
      </c>
      <c r="AD27" s="1">
        <v>0</v>
      </c>
    </row>
    <row r="28" spans="1:30" x14ac:dyDescent="0.25">
      <c r="A28" s="1">
        <v>121216</v>
      </c>
      <c r="B28" s="1" t="s">
        <v>92</v>
      </c>
      <c r="C28" s="1" t="s">
        <v>66</v>
      </c>
      <c r="D28" s="1" t="s">
        <v>67</v>
      </c>
      <c r="G28" s="1">
        <v>8.1</v>
      </c>
      <c r="H28" s="1">
        <v>0.15</v>
      </c>
      <c r="I28" s="1">
        <v>7.1</v>
      </c>
      <c r="J28" s="1">
        <v>6</v>
      </c>
      <c r="N28" s="1">
        <v>350</v>
      </c>
      <c r="Z28" s="1">
        <v>0</v>
      </c>
      <c r="AA28" s="1">
        <v>0</v>
      </c>
      <c r="AB28" s="1">
        <v>0</v>
      </c>
      <c r="AD28" s="1">
        <v>0</v>
      </c>
    </row>
    <row r="29" spans="1:30" x14ac:dyDescent="0.25">
      <c r="F29" s="3" t="s">
        <v>97</v>
      </c>
      <c r="G29" s="3" t="str">
        <f>G2</f>
        <v>Surhetsgrad</v>
      </c>
      <c r="H29" s="3" t="str">
        <f t="shared" ref="H29:AD29" si="0">H2</f>
        <v>Turbiditet</v>
      </c>
      <c r="I29" s="3" t="str">
        <f t="shared" si="0"/>
        <v>Ledningsevne</v>
      </c>
      <c r="J29" s="3" t="str">
        <f t="shared" si="0"/>
        <v>Fargetall</v>
      </c>
      <c r="K29" s="3" t="str">
        <f t="shared" si="0"/>
        <v>Vurdering av lukt</v>
      </c>
      <c r="L29" s="3" t="str">
        <f t="shared" si="0"/>
        <v>Vurdering av smak</v>
      </c>
      <c r="M29" s="3" t="str">
        <f t="shared" si="0"/>
        <v>Kvikksølv</v>
      </c>
      <c r="N29" s="3" t="str">
        <f t="shared" si="0"/>
        <v>Aluminium</v>
      </c>
      <c r="O29" s="3" t="str">
        <f t="shared" si="0"/>
        <v>Jern</v>
      </c>
      <c r="P29" s="3" t="str">
        <f t="shared" si="0"/>
        <v>Mangan</v>
      </c>
      <c r="Q29" s="3" t="str">
        <f t="shared" si="0"/>
        <v>Natrium</v>
      </c>
      <c r="R29" s="3" t="str">
        <f t="shared" si="0"/>
        <v>Fluorid</v>
      </c>
      <c r="S29" s="3" t="str">
        <f t="shared" si="0"/>
        <v>Klorid</v>
      </c>
      <c r="T29" s="3" t="str">
        <f t="shared" si="0"/>
        <v>Sulfat</v>
      </c>
      <c r="U29" s="3" t="str">
        <f t="shared" si="0"/>
        <v>Ammonium</v>
      </c>
      <c r="V29" s="3" t="str">
        <f t="shared" si="0"/>
        <v>Total organisk karb,</v>
      </c>
      <c r="W29" s="3" t="str">
        <f t="shared" si="0"/>
        <v>Benzo[a]pyren</v>
      </c>
      <c r="X29" s="3" t="str">
        <f t="shared" si="0"/>
        <v>PAH sum 4stk, REF</v>
      </c>
      <c r="Y29" s="3" t="str">
        <f t="shared" si="0"/>
        <v>Sum THM</v>
      </c>
      <c r="Z29" s="3" t="str">
        <f t="shared" si="0"/>
        <v>Escherichia coli</v>
      </c>
      <c r="AA29" s="3" t="str">
        <f t="shared" si="0"/>
        <v>Koliforme bakterier</v>
      </c>
      <c r="AB29" s="3" t="str">
        <f t="shared" si="0"/>
        <v>Kimtall - v/22°C,3d</v>
      </c>
      <c r="AC29" s="3" t="str">
        <f t="shared" si="0"/>
        <v>Clostri, perfringens</v>
      </c>
      <c r="AD29" s="3" t="str">
        <f t="shared" si="0"/>
        <v>Int, enterokokker</v>
      </c>
    </row>
    <row r="30" spans="1:30" x14ac:dyDescent="0.25">
      <c r="F30" s="3" t="s">
        <v>98</v>
      </c>
      <c r="G30" s="3">
        <f>COUNTA(G4:G28)</f>
        <v>25</v>
      </c>
      <c r="H30" s="3">
        <f t="shared" ref="H30:AD30" si="1">COUNTA(H4:H28)</f>
        <v>25</v>
      </c>
      <c r="I30" s="3">
        <f t="shared" si="1"/>
        <v>25</v>
      </c>
      <c r="J30" s="3">
        <f t="shared" si="1"/>
        <v>25</v>
      </c>
      <c r="K30" s="3">
        <f t="shared" si="1"/>
        <v>3</v>
      </c>
      <c r="L30" s="3">
        <f t="shared" si="1"/>
        <v>3</v>
      </c>
      <c r="M30" s="3">
        <f t="shared" si="1"/>
        <v>1</v>
      </c>
      <c r="N30" s="3">
        <f t="shared" si="1"/>
        <v>25</v>
      </c>
      <c r="O30" s="3">
        <f t="shared" si="1"/>
        <v>3</v>
      </c>
      <c r="P30" s="3">
        <f t="shared" si="1"/>
        <v>1</v>
      </c>
      <c r="Q30" s="3">
        <f t="shared" si="1"/>
        <v>1</v>
      </c>
      <c r="R30" s="3">
        <f t="shared" si="1"/>
        <v>1</v>
      </c>
      <c r="S30" s="3">
        <f t="shared" si="1"/>
        <v>3</v>
      </c>
      <c r="T30" s="3">
        <f t="shared" si="1"/>
        <v>1</v>
      </c>
      <c r="U30" s="3">
        <f t="shared" si="1"/>
        <v>3</v>
      </c>
      <c r="V30" s="3">
        <f t="shared" si="1"/>
        <v>1</v>
      </c>
      <c r="W30" s="3">
        <f t="shared" si="1"/>
        <v>1</v>
      </c>
      <c r="X30" s="3">
        <f t="shared" si="1"/>
        <v>1</v>
      </c>
      <c r="Y30" s="3">
        <f t="shared" si="1"/>
        <v>1</v>
      </c>
      <c r="Z30" s="3">
        <f t="shared" si="1"/>
        <v>25</v>
      </c>
      <c r="AA30" s="3">
        <f t="shared" si="1"/>
        <v>25</v>
      </c>
      <c r="AB30" s="3">
        <f t="shared" si="1"/>
        <v>25</v>
      </c>
      <c r="AC30" s="3">
        <f t="shared" si="1"/>
        <v>3</v>
      </c>
      <c r="AD30" s="3">
        <f t="shared" si="1"/>
        <v>25</v>
      </c>
    </row>
    <row r="31" spans="1:30" x14ac:dyDescent="0.25">
      <c r="F31" s="3" t="s">
        <v>99</v>
      </c>
      <c r="G31" s="4">
        <f>AVERAGE(G4:G28)</f>
        <v>7.9040000000000008</v>
      </c>
      <c r="H31" s="4">
        <f t="shared" ref="H31:AD31" si="2">AVERAGE(H4:H28)</f>
        <v>0.154</v>
      </c>
      <c r="I31" s="4">
        <f t="shared" si="2"/>
        <v>7.0640000000000001</v>
      </c>
      <c r="J31" s="4">
        <f t="shared" si="2"/>
        <v>4.4400000000000004</v>
      </c>
      <c r="K31" s="4" t="e">
        <f t="shared" si="2"/>
        <v>#DIV/0!</v>
      </c>
      <c r="L31" s="4" t="e">
        <f t="shared" si="2"/>
        <v>#DIV/0!</v>
      </c>
      <c r="M31" s="4">
        <f t="shared" si="2"/>
        <v>1E-3</v>
      </c>
      <c r="N31" s="4">
        <f t="shared" si="2"/>
        <v>102.24</v>
      </c>
      <c r="O31" s="4">
        <f t="shared" si="2"/>
        <v>3.3333333333333335</v>
      </c>
      <c r="P31" s="4">
        <f t="shared" si="2"/>
        <v>3</v>
      </c>
      <c r="Q31" s="4">
        <f t="shared" si="2"/>
        <v>9.08</v>
      </c>
      <c r="R31" s="4">
        <f t="shared" si="2"/>
        <v>0.01</v>
      </c>
      <c r="S31" s="4">
        <f t="shared" si="2"/>
        <v>12.299999999999999</v>
      </c>
      <c r="T31" s="4">
        <f t="shared" si="2"/>
        <v>1.72</v>
      </c>
      <c r="U31" s="4">
        <f t="shared" si="2"/>
        <v>2.5000000000000005E-2</v>
      </c>
      <c r="V31" s="4">
        <f t="shared" si="2"/>
        <v>3</v>
      </c>
      <c r="W31" s="4">
        <f t="shared" si="2"/>
        <v>1E-3</v>
      </c>
      <c r="X31" s="4">
        <f t="shared" si="2"/>
        <v>5.0000000000000001E-3</v>
      </c>
      <c r="Y31" s="4">
        <f t="shared" si="2"/>
        <v>0.18</v>
      </c>
      <c r="Z31" s="4">
        <f t="shared" si="2"/>
        <v>0</v>
      </c>
      <c r="AA31" s="4">
        <f t="shared" si="2"/>
        <v>0</v>
      </c>
      <c r="AB31" s="4">
        <f t="shared" si="2"/>
        <v>1.44</v>
      </c>
      <c r="AC31" s="4">
        <f t="shared" si="2"/>
        <v>0</v>
      </c>
      <c r="AD31" s="4">
        <f t="shared" si="2"/>
        <v>0</v>
      </c>
    </row>
    <row r="32" spans="1:30" x14ac:dyDescent="0.25">
      <c r="F32" s="3" t="s">
        <v>100</v>
      </c>
      <c r="G32" s="4">
        <f>MIN(G4:G28)</f>
        <v>7.1</v>
      </c>
      <c r="H32" s="4">
        <f t="shared" ref="H32:AD32" si="3">MIN(H4:H28)</f>
        <v>0.05</v>
      </c>
      <c r="I32" s="4">
        <f t="shared" si="3"/>
        <v>6.5</v>
      </c>
      <c r="J32" s="4">
        <f t="shared" si="3"/>
        <v>2</v>
      </c>
      <c r="K32" s="4">
        <f t="shared" si="3"/>
        <v>0</v>
      </c>
      <c r="L32" s="4">
        <f t="shared" si="3"/>
        <v>0</v>
      </c>
      <c r="M32" s="4">
        <f t="shared" si="3"/>
        <v>1E-3</v>
      </c>
      <c r="N32" s="4">
        <f t="shared" si="3"/>
        <v>45</v>
      </c>
      <c r="O32" s="4">
        <f t="shared" si="3"/>
        <v>2.5</v>
      </c>
      <c r="P32" s="4">
        <f t="shared" si="3"/>
        <v>3</v>
      </c>
      <c r="Q32" s="4">
        <f t="shared" si="3"/>
        <v>9.08</v>
      </c>
      <c r="R32" s="4">
        <f t="shared" si="3"/>
        <v>0.01</v>
      </c>
      <c r="S32" s="4">
        <f t="shared" si="3"/>
        <v>12</v>
      </c>
      <c r="T32" s="4">
        <f t="shared" si="3"/>
        <v>1.72</v>
      </c>
      <c r="U32" s="4">
        <f t="shared" si="3"/>
        <v>2.5000000000000001E-2</v>
      </c>
      <c r="V32" s="4">
        <f t="shared" si="3"/>
        <v>3</v>
      </c>
      <c r="W32" s="4">
        <f t="shared" si="3"/>
        <v>1E-3</v>
      </c>
      <c r="X32" s="4">
        <f t="shared" si="3"/>
        <v>5.0000000000000001E-3</v>
      </c>
      <c r="Y32" s="4">
        <f t="shared" si="3"/>
        <v>0.18</v>
      </c>
      <c r="Z32" s="4">
        <f t="shared" si="3"/>
        <v>0</v>
      </c>
      <c r="AA32" s="4">
        <f t="shared" si="3"/>
        <v>0</v>
      </c>
      <c r="AB32" s="4">
        <f t="shared" si="3"/>
        <v>0</v>
      </c>
      <c r="AC32" s="4">
        <f t="shared" si="3"/>
        <v>0</v>
      </c>
      <c r="AD32" s="4">
        <f t="shared" si="3"/>
        <v>0</v>
      </c>
    </row>
    <row r="33" spans="6:30" x14ac:dyDescent="0.25">
      <c r="F33" s="3" t="s">
        <v>101</v>
      </c>
      <c r="G33" s="3">
        <f>MAX(G4:G28)</f>
        <v>8.9</v>
      </c>
      <c r="H33" s="3">
        <f t="shared" ref="H33:AD33" si="4">MAX(H4:H28)</f>
        <v>0.35</v>
      </c>
      <c r="I33" s="3">
        <f t="shared" si="4"/>
        <v>7.5</v>
      </c>
      <c r="J33" s="3">
        <f t="shared" si="4"/>
        <v>7</v>
      </c>
      <c r="K33" s="3">
        <f t="shared" si="4"/>
        <v>0</v>
      </c>
      <c r="L33" s="3">
        <f t="shared" si="4"/>
        <v>0</v>
      </c>
      <c r="M33" s="3">
        <f t="shared" si="4"/>
        <v>1E-3</v>
      </c>
      <c r="N33" s="3">
        <f t="shared" si="4"/>
        <v>350</v>
      </c>
      <c r="O33" s="3">
        <f t="shared" si="4"/>
        <v>5</v>
      </c>
      <c r="P33" s="3">
        <f t="shared" si="4"/>
        <v>3</v>
      </c>
      <c r="Q33" s="3">
        <f t="shared" si="4"/>
        <v>9.08</v>
      </c>
      <c r="R33" s="3">
        <f t="shared" si="4"/>
        <v>0.01</v>
      </c>
      <c r="S33" s="3">
        <f t="shared" si="4"/>
        <v>12.6</v>
      </c>
      <c r="T33" s="3">
        <f t="shared" si="4"/>
        <v>1.72</v>
      </c>
      <c r="U33" s="3">
        <f t="shared" si="4"/>
        <v>2.5000000000000001E-2</v>
      </c>
      <c r="V33" s="3">
        <f t="shared" si="4"/>
        <v>3</v>
      </c>
      <c r="W33" s="3">
        <f t="shared" si="4"/>
        <v>1E-3</v>
      </c>
      <c r="X33" s="3">
        <f t="shared" si="4"/>
        <v>5.0000000000000001E-3</v>
      </c>
      <c r="Y33" s="3">
        <f t="shared" si="4"/>
        <v>0.18</v>
      </c>
      <c r="Z33" s="3">
        <f t="shared" si="4"/>
        <v>0</v>
      </c>
      <c r="AA33" s="3">
        <f t="shared" si="4"/>
        <v>0</v>
      </c>
      <c r="AB33" s="3">
        <f t="shared" si="4"/>
        <v>9</v>
      </c>
      <c r="AC33" s="3">
        <f t="shared" si="4"/>
        <v>0</v>
      </c>
      <c r="AD33" s="3">
        <f t="shared" si="4"/>
        <v>0</v>
      </c>
    </row>
    <row r="34" spans="6:30" x14ac:dyDescent="0.25">
      <c r="F34" s="3" t="s">
        <v>102</v>
      </c>
      <c r="G34" s="3">
        <f>MEDIAN(G4:G28)</f>
        <v>7.8</v>
      </c>
      <c r="H34" s="3">
        <f t="shared" ref="H34:AD34" si="5">MEDIAN(H4:H28)</f>
        <v>0.13</v>
      </c>
      <c r="I34" s="3">
        <f t="shared" si="5"/>
        <v>7.1</v>
      </c>
      <c r="J34" s="3">
        <f t="shared" si="5"/>
        <v>4</v>
      </c>
      <c r="K34" s="3" t="e">
        <f t="shared" si="5"/>
        <v>#NUM!</v>
      </c>
      <c r="L34" s="3" t="e">
        <f t="shared" si="5"/>
        <v>#NUM!</v>
      </c>
      <c r="M34" s="3">
        <f t="shared" si="5"/>
        <v>1E-3</v>
      </c>
      <c r="N34" s="3">
        <f t="shared" si="5"/>
        <v>82</v>
      </c>
      <c r="O34" s="3">
        <f t="shared" si="5"/>
        <v>2.5</v>
      </c>
      <c r="P34" s="3">
        <f t="shared" si="5"/>
        <v>3</v>
      </c>
      <c r="Q34" s="3">
        <f t="shared" si="5"/>
        <v>9.08</v>
      </c>
      <c r="R34" s="3">
        <f t="shared" si="5"/>
        <v>0.01</v>
      </c>
      <c r="S34" s="3">
        <f t="shared" si="5"/>
        <v>12.3</v>
      </c>
      <c r="T34" s="3">
        <f t="shared" si="5"/>
        <v>1.72</v>
      </c>
      <c r="U34" s="3">
        <f t="shared" si="5"/>
        <v>2.5000000000000001E-2</v>
      </c>
      <c r="V34" s="3">
        <f t="shared" si="5"/>
        <v>3</v>
      </c>
      <c r="W34" s="3">
        <f t="shared" si="5"/>
        <v>1E-3</v>
      </c>
      <c r="X34" s="3">
        <f t="shared" si="5"/>
        <v>5.0000000000000001E-3</v>
      </c>
      <c r="Y34" s="3">
        <f t="shared" si="5"/>
        <v>0.18</v>
      </c>
      <c r="Z34" s="3">
        <f t="shared" si="5"/>
        <v>0</v>
      </c>
      <c r="AA34" s="3">
        <f t="shared" si="5"/>
        <v>0</v>
      </c>
      <c r="AB34" s="3">
        <f t="shared" si="5"/>
        <v>1</v>
      </c>
      <c r="AC34" s="3">
        <f t="shared" si="5"/>
        <v>0</v>
      </c>
      <c r="AD34" s="3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Rentvann</vt:lpstr>
      <vt:lpstr>Rentvann!OXLSEXP100715093213</vt:lpstr>
    </vt:vector>
  </TitlesOfParts>
  <Company>NRVA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bjornegils</dc:creator>
  <cp:lastModifiedBy>Trond</cp:lastModifiedBy>
  <dcterms:created xsi:type="dcterms:W3CDTF">2015-08-14T10:12:33Z</dcterms:created>
  <dcterms:modified xsi:type="dcterms:W3CDTF">2017-01-03T16:34:29Z</dcterms:modified>
</cp:coreProperties>
</file>