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ack up nettsider\Blaker Vannverk\Dokumenter\"/>
    </mc:Choice>
  </mc:AlternateContent>
  <bookViews>
    <workbookView xWindow="0" yWindow="0" windowWidth="26520" windowHeight="10980"/>
  </bookViews>
  <sheets>
    <sheet name="Rentvann" sheetId="1" r:id="rId1"/>
  </sheets>
  <definedNames>
    <definedName name="OXLSEXP100715093213" localSheetId="0">Rentvann!$A$1:$AB$27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G28" i="1" l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F33" i="1"/>
  <c r="F32" i="1"/>
  <c r="F31" i="1"/>
  <c r="F30" i="1"/>
  <c r="F29" i="1"/>
  <c r="F28" i="1"/>
</calcChain>
</file>

<file path=xl/connections.xml><?xml version="1.0" encoding="utf-8"?>
<connections xmlns="http://schemas.openxmlformats.org/spreadsheetml/2006/main">
  <connection id="1" name="OXLSEXP100715093213" type="6" refreshedVersion="5" background="1" saveData="1">
    <textPr sourceFile="W:\Wilab42\TEXT\OXLSEXP040116144331.CSV" thousands=" " semicolon="1">
      <textFields count="5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<sst xmlns="http://schemas.openxmlformats.org/spreadsheetml/2006/main" count="267" uniqueCount="109">
  <si>
    <t>Uttaksdato</t>
  </si>
  <si>
    <t>Prøvenummer</t>
  </si>
  <si>
    <t>Kunde</t>
  </si>
  <si>
    <t>Prøvepunkt</t>
  </si>
  <si>
    <t>3001a-PH</t>
  </si>
  <si>
    <t>3003a-TB</t>
  </si>
  <si>
    <t>3004a-LE</t>
  </si>
  <si>
    <t>3005a-FT</t>
  </si>
  <si>
    <t>3009-LUKTv</t>
  </si>
  <si>
    <t>3010-SMAKv</t>
  </si>
  <si>
    <t>3101-HG-u</t>
  </si>
  <si>
    <t>3102-AL</t>
  </si>
  <si>
    <t>3102-FE</t>
  </si>
  <si>
    <t>3102-MN</t>
  </si>
  <si>
    <t>3102-NA</t>
  </si>
  <si>
    <t>3120-F-u</t>
  </si>
  <si>
    <t>3120-KLD-u</t>
  </si>
  <si>
    <t>3120-SO4-u</t>
  </si>
  <si>
    <t>3232-NH4</t>
  </si>
  <si>
    <t>3301-TOC</t>
  </si>
  <si>
    <t>3401-BaP-u</t>
  </si>
  <si>
    <t>3401-SUM4u</t>
  </si>
  <si>
    <t>3460-TMsum</t>
  </si>
  <si>
    <t>3502-EC</t>
  </si>
  <si>
    <t>3502-KF</t>
  </si>
  <si>
    <t>3507-KIM</t>
  </si>
  <si>
    <t>3513-CP</t>
  </si>
  <si>
    <t>3515-ENT</t>
  </si>
  <si>
    <t>Surhetsgrad</t>
  </si>
  <si>
    <t>Turbiditet</t>
  </si>
  <si>
    <t>Ledningsevne</t>
  </si>
  <si>
    <t>Fargetall</t>
  </si>
  <si>
    <t>Vurdering av lukt</t>
  </si>
  <si>
    <t>Vurdering av smak</t>
  </si>
  <si>
    <t>Kvikksølv</t>
  </si>
  <si>
    <t>Aluminium</t>
  </si>
  <si>
    <t>Jern</t>
  </si>
  <si>
    <t>Mangan</t>
  </si>
  <si>
    <t>Natrium</t>
  </si>
  <si>
    <t>Fluorid</t>
  </si>
  <si>
    <t>Klorid</t>
  </si>
  <si>
    <t>Sulfat</t>
  </si>
  <si>
    <t>Ammonium</t>
  </si>
  <si>
    <t>Benzo[a]pyren</t>
  </si>
  <si>
    <t>Sum THM</t>
  </si>
  <si>
    <t>Escherichia coli</t>
  </si>
  <si>
    <t>Koliforme bakterier</t>
  </si>
  <si>
    <t>Kimtall - v/22°C,3d</t>
  </si>
  <si>
    <t>pH</t>
  </si>
  <si>
    <t>FNU</t>
  </si>
  <si>
    <t>mS/m</t>
  </si>
  <si>
    <t>mg Pt/l</t>
  </si>
  <si>
    <t>µg Hg/l</t>
  </si>
  <si>
    <t>µg Al/l</t>
  </si>
  <si>
    <t>µg Fe/l</t>
  </si>
  <si>
    <t>µg Mn/l</t>
  </si>
  <si>
    <t>mg Na/l</t>
  </si>
  <si>
    <t>mg/l</t>
  </si>
  <si>
    <t>mg N/l</t>
  </si>
  <si>
    <t>mg C/l</t>
  </si>
  <si>
    <t>µg/l</t>
  </si>
  <si>
    <t>/100ml</t>
  </si>
  <si>
    <t>/ml</t>
  </si>
  <si>
    <t>2015-00084-1</t>
  </si>
  <si>
    <t>VP-BLAKER</t>
  </si>
  <si>
    <t>BLAK-RENTVANN</t>
  </si>
  <si>
    <t>Normal</t>
  </si>
  <si>
    <t>&lt;5</t>
  </si>
  <si>
    <t>&lt;1</t>
  </si>
  <si>
    <t>2015-00175-2</t>
  </si>
  <si>
    <t>2015-00273-1</t>
  </si>
  <si>
    <t>2015-00353-1</t>
  </si>
  <si>
    <t>2015-00417-1</t>
  </si>
  <si>
    <t>2015-00552-1</t>
  </si>
  <si>
    <t>2015-00661-1</t>
  </si>
  <si>
    <t>2015-00752-1</t>
  </si>
  <si>
    <t>2015-00824-1</t>
  </si>
  <si>
    <t>2015-00922-2</t>
  </si>
  <si>
    <t>2015-01011-1</t>
  </si>
  <si>
    <t>2015-01129-1</t>
  </si>
  <si>
    <t>2015-01212-1</t>
  </si>
  <si>
    <t>2015-01294-1</t>
  </si>
  <si>
    <t>2015-01385-1</t>
  </si>
  <si>
    <t>2015-01498-2</t>
  </si>
  <si>
    <t>2015-01655-1</t>
  </si>
  <si>
    <t>2015-01703-1</t>
  </si>
  <si>
    <t>2015-01833-2</t>
  </si>
  <si>
    <t>2015-01931-1</t>
  </si>
  <si>
    <t>2015-02014-1</t>
  </si>
  <si>
    <t>2015-02149-1</t>
  </si>
  <si>
    <t>2015-02242-1</t>
  </si>
  <si>
    <t>2015-02316-1</t>
  </si>
  <si>
    <t>Statistikk</t>
  </si>
  <si>
    <t>Antall</t>
  </si>
  <si>
    <t>Middelverdi</t>
  </si>
  <si>
    <t>Min</t>
  </si>
  <si>
    <t>maks</t>
  </si>
  <si>
    <t>Median</t>
  </si>
  <si>
    <t>Total organisk karb,</t>
  </si>
  <si>
    <t>PAH sum 4stk, REF</t>
  </si>
  <si>
    <t>Clostri, perfringens</t>
  </si>
  <si>
    <t>Int, enterokokker</t>
  </si>
  <si>
    <t>&lt;0,10</t>
  </si>
  <si>
    <t>&lt;0,05</t>
  </si>
  <si>
    <t>&lt;0,002</t>
  </si>
  <si>
    <t>&lt;0,20</t>
  </si>
  <si>
    <t>&lt;0,0020</t>
  </si>
  <si>
    <t>&lt;0,01</t>
  </si>
  <si>
    <t>&lt;0,35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</si>
</sst>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2" borderId="1" xfId="1" applyFill="1" applyBorder="1"/>
    <xf numFmtId="2" fontId="2" fillId="2" borderId="1" xfId="1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XLSEXP100715093213" growShrinkType="overwriteClear" fillFormulas="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workbookViewId="0">
      <selection activeCell="O15" sqref="O15"/>
    </sheetView>
  </sheetViews>
  <sheetFormatPr baseColWidth="10" defaultRowHeight="15" x14ac:dyDescent="0.25"/>
  <cols>
    <col min="1" max="28" width="8.7109375" customWidth="1"/>
    <col min="29" max="29" width="9.7109375" bestFit="1" customWidth="1"/>
    <col min="30" max="30" width="8" bestFit="1" customWidth="1"/>
    <col min="31" max="31" width="9.28515625" bestFit="1" customWidth="1"/>
    <col min="32" max="32" width="10.140625" bestFit="1" customWidth="1"/>
    <col min="33" max="33" width="8.5703125" bestFit="1" customWidth="1"/>
    <col min="34" max="34" width="10.85546875" bestFit="1" customWidth="1"/>
    <col min="35" max="35" width="11" bestFit="1" customWidth="1"/>
    <col min="36" max="36" width="13.140625" bestFit="1" customWidth="1"/>
    <col min="38" max="38" width="18.28515625" bestFit="1" customWidth="1"/>
    <col min="39" max="39" width="19.140625" bestFit="1" customWidth="1"/>
    <col min="40" max="40" width="14" bestFit="1" customWidth="1"/>
    <col min="41" max="41" width="17.140625" bestFit="1" customWidth="1"/>
    <col min="42" max="42" width="14.7109375" bestFit="1" customWidth="1"/>
    <col min="43" max="43" width="13.140625" bestFit="1" customWidth="1"/>
    <col min="44" max="44" width="12.140625" bestFit="1" customWidth="1"/>
    <col min="45" max="45" width="10.85546875" bestFit="1" customWidth="1"/>
    <col min="46" max="46" width="11.28515625" bestFit="1" customWidth="1"/>
    <col min="47" max="47" width="14.42578125" bestFit="1" customWidth="1"/>
    <col min="48" max="48" width="18.5703125" bestFit="1" customWidth="1"/>
    <col min="49" max="49" width="17.42578125" bestFit="1" customWidth="1"/>
    <col min="50" max="50" width="18.140625" bestFit="1" customWidth="1"/>
    <col min="51" max="51" width="16.5703125" bestFit="1" customWidth="1"/>
    <col min="52" max="52" width="18.5703125" bestFit="1" customWidth="1"/>
    <col min="53" max="53" width="19.140625" bestFit="1" customWidth="1"/>
  </cols>
  <sheetData>
    <row r="1" spans="1:28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x14ac:dyDescent="0.25"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  <c r="R2" t="s">
        <v>41</v>
      </c>
      <c r="S2" t="s">
        <v>42</v>
      </c>
      <c r="T2" t="s">
        <v>98</v>
      </c>
      <c r="U2" t="s">
        <v>43</v>
      </c>
      <c r="V2" t="s">
        <v>99</v>
      </c>
      <c r="W2" t="s">
        <v>44</v>
      </c>
      <c r="X2" t="s">
        <v>45</v>
      </c>
      <c r="Y2" t="s">
        <v>46</v>
      </c>
      <c r="Z2" t="s">
        <v>47</v>
      </c>
      <c r="AA2" t="s">
        <v>100</v>
      </c>
      <c r="AB2" t="s">
        <v>101</v>
      </c>
    </row>
    <row r="3" spans="1:28" x14ac:dyDescent="0.25">
      <c r="E3" t="s">
        <v>48</v>
      </c>
      <c r="F3" t="s">
        <v>49</v>
      </c>
      <c r="G3" t="s">
        <v>50</v>
      </c>
      <c r="H3" t="s">
        <v>51</v>
      </c>
      <c r="K3" t="s">
        <v>52</v>
      </c>
      <c r="L3" t="s">
        <v>53</v>
      </c>
      <c r="M3" t="s">
        <v>54</v>
      </c>
      <c r="N3" t="s">
        <v>55</v>
      </c>
      <c r="O3" t="s">
        <v>56</v>
      </c>
      <c r="P3" t="s">
        <v>57</v>
      </c>
      <c r="Q3" t="s">
        <v>57</v>
      </c>
      <c r="R3" t="s">
        <v>57</v>
      </c>
      <c r="S3" t="s">
        <v>58</v>
      </c>
      <c r="T3" t="s">
        <v>59</v>
      </c>
      <c r="U3" t="s">
        <v>60</v>
      </c>
      <c r="V3" t="s">
        <v>60</v>
      </c>
      <c r="W3" t="s">
        <v>60</v>
      </c>
      <c r="X3" t="s">
        <v>61</v>
      </c>
      <c r="Y3" t="s">
        <v>61</v>
      </c>
      <c r="Z3" t="s">
        <v>62</v>
      </c>
      <c r="AA3" t="s">
        <v>61</v>
      </c>
      <c r="AB3" t="s">
        <v>61</v>
      </c>
    </row>
    <row r="4" spans="1:28" s="1" customFormat="1" x14ac:dyDescent="0.25">
      <c r="A4" s="1">
        <v>130115</v>
      </c>
      <c r="B4" s="1" t="s">
        <v>63</v>
      </c>
      <c r="C4" s="1" t="s">
        <v>64</v>
      </c>
      <c r="D4" s="1" t="s">
        <v>65</v>
      </c>
      <c r="E4" s="1">
        <v>7.6</v>
      </c>
      <c r="F4" s="1" t="s">
        <v>102</v>
      </c>
      <c r="G4" s="1">
        <v>6.9</v>
      </c>
      <c r="H4" s="1">
        <v>5</v>
      </c>
      <c r="I4" s="1" t="s">
        <v>66</v>
      </c>
      <c r="J4" s="1" t="s">
        <v>66</v>
      </c>
      <c r="L4" s="1">
        <v>85</v>
      </c>
      <c r="M4" s="1" t="s">
        <v>67</v>
      </c>
      <c r="Q4" s="1">
        <v>13</v>
      </c>
      <c r="S4" s="1" t="s">
        <v>103</v>
      </c>
      <c r="X4" s="1" t="s">
        <v>68</v>
      </c>
      <c r="Y4" s="1" t="s">
        <v>68</v>
      </c>
      <c r="Z4" s="1">
        <v>1</v>
      </c>
      <c r="AA4" s="1" t="s">
        <v>68</v>
      </c>
      <c r="AB4" s="1" t="s">
        <v>68</v>
      </c>
    </row>
    <row r="5" spans="1:28" s="1" customFormat="1" x14ac:dyDescent="0.25">
      <c r="A5" s="1">
        <v>270115</v>
      </c>
      <c r="B5" s="1" t="s">
        <v>69</v>
      </c>
      <c r="C5" s="1" t="s">
        <v>64</v>
      </c>
      <c r="D5" s="1" t="s">
        <v>65</v>
      </c>
      <c r="E5" s="1">
        <v>7.3</v>
      </c>
      <c r="F5" s="1">
        <v>0.17</v>
      </c>
      <c r="G5" s="1">
        <v>7</v>
      </c>
      <c r="H5" s="1">
        <v>5</v>
      </c>
      <c r="L5" s="1">
        <v>120</v>
      </c>
      <c r="X5" s="1" t="s">
        <v>68</v>
      </c>
      <c r="Y5" s="1" t="s">
        <v>68</v>
      </c>
      <c r="Z5" s="1" t="s">
        <v>68</v>
      </c>
      <c r="AB5" s="1" t="s">
        <v>68</v>
      </c>
    </row>
    <row r="6" spans="1:28" s="1" customFormat="1" x14ac:dyDescent="0.25">
      <c r="A6" s="1">
        <v>100215</v>
      </c>
      <c r="B6" s="1" t="s">
        <v>70</v>
      </c>
      <c r="C6" s="1" t="s">
        <v>64</v>
      </c>
      <c r="D6" s="1" t="s">
        <v>65</v>
      </c>
      <c r="E6" s="1">
        <v>7.3</v>
      </c>
      <c r="F6" s="1">
        <v>0.22</v>
      </c>
      <c r="G6" s="1">
        <v>7.1</v>
      </c>
      <c r="H6" s="1">
        <v>4</v>
      </c>
      <c r="L6" s="1">
        <v>120</v>
      </c>
      <c r="X6" s="1" t="s">
        <v>68</v>
      </c>
      <c r="Y6" s="1" t="s">
        <v>68</v>
      </c>
      <c r="Z6" s="1">
        <v>1</v>
      </c>
      <c r="AB6" s="1" t="s">
        <v>68</v>
      </c>
    </row>
    <row r="7" spans="1:28" s="1" customFormat="1" x14ac:dyDescent="0.25">
      <c r="A7" s="1">
        <v>240215</v>
      </c>
      <c r="B7" s="1" t="s">
        <v>71</v>
      </c>
      <c r="C7" s="1" t="s">
        <v>64</v>
      </c>
      <c r="D7" s="1" t="s">
        <v>65</v>
      </c>
      <c r="E7" s="1">
        <v>7.4</v>
      </c>
      <c r="F7" s="1">
        <v>0.14000000000000001</v>
      </c>
      <c r="G7" s="1">
        <v>7.3</v>
      </c>
      <c r="H7" s="1">
        <v>5</v>
      </c>
      <c r="L7" s="1">
        <v>110</v>
      </c>
      <c r="X7" s="1" t="s">
        <v>68</v>
      </c>
      <c r="Y7" s="1" t="s">
        <v>68</v>
      </c>
      <c r="Z7" s="1">
        <v>2</v>
      </c>
      <c r="AB7" s="1" t="s">
        <v>68</v>
      </c>
    </row>
    <row r="8" spans="1:28" s="1" customFormat="1" x14ac:dyDescent="0.25">
      <c r="A8" s="1">
        <v>90315</v>
      </c>
      <c r="B8" s="1" t="s">
        <v>72</v>
      </c>
      <c r="C8" s="1" t="s">
        <v>64</v>
      </c>
      <c r="D8" s="1" t="s">
        <v>65</v>
      </c>
      <c r="E8" s="1">
        <v>7.2</v>
      </c>
      <c r="F8" s="1" t="s">
        <v>102</v>
      </c>
      <c r="G8" s="1">
        <v>7.1</v>
      </c>
      <c r="H8" s="1">
        <v>4</v>
      </c>
      <c r="L8" s="1">
        <v>150</v>
      </c>
      <c r="X8" s="1" t="s">
        <v>68</v>
      </c>
      <c r="Y8" s="1" t="s">
        <v>68</v>
      </c>
      <c r="Z8" s="1" t="s">
        <v>68</v>
      </c>
      <c r="AB8" s="1" t="s">
        <v>68</v>
      </c>
    </row>
    <row r="9" spans="1:28" s="1" customFormat="1" x14ac:dyDescent="0.25">
      <c r="A9" s="1">
        <v>70415</v>
      </c>
      <c r="B9" s="1" t="s">
        <v>73</v>
      </c>
      <c r="C9" s="1" t="s">
        <v>64</v>
      </c>
      <c r="D9" s="1" t="s">
        <v>65</v>
      </c>
      <c r="E9" s="1">
        <v>7.1</v>
      </c>
      <c r="F9" s="1">
        <v>0.1</v>
      </c>
      <c r="G9" s="1">
        <v>7</v>
      </c>
      <c r="H9" s="1">
        <v>6</v>
      </c>
      <c r="L9" s="1">
        <v>200</v>
      </c>
      <c r="X9" s="1" t="s">
        <v>68</v>
      </c>
      <c r="Y9" s="1" t="s">
        <v>68</v>
      </c>
      <c r="Z9" s="1" t="s">
        <v>68</v>
      </c>
      <c r="AB9" s="1" t="s">
        <v>68</v>
      </c>
    </row>
    <row r="10" spans="1:28" s="1" customFormat="1" x14ac:dyDescent="0.25">
      <c r="A10" s="1">
        <v>220415</v>
      </c>
      <c r="B10" s="1" t="s">
        <v>74</v>
      </c>
      <c r="C10" s="1" t="s">
        <v>64</v>
      </c>
      <c r="D10" s="1" t="s">
        <v>65</v>
      </c>
      <c r="E10" s="1">
        <v>7.2</v>
      </c>
      <c r="F10" s="1" t="s">
        <v>102</v>
      </c>
      <c r="G10" s="1">
        <v>6.9</v>
      </c>
      <c r="H10" s="1">
        <v>4</v>
      </c>
      <c r="L10" s="1">
        <v>130</v>
      </c>
      <c r="X10" s="1" t="s">
        <v>68</v>
      </c>
      <c r="Y10" s="1" t="s">
        <v>68</v>
      </c>
      <c r="Z10" s="1" t="s">
        <v>68</v>
      </c>
      <c r="AB10" s="1" t="s">
        <v>68</v>
      </c>
    </row>
    <row r="11" spans="1:28" s="1" customFormat="1" x14ac:dyDescent="0.25">
      <c r="A11" s="1">
        <v>50515</v>
      </c>
      <c r="B11" s="1" t="s">
        <v>75</v>
      </c>
      <c r="C11" s="1" t="s">
        <v>64</v>
      </c>
      <c r="D11" s="1" t="s">
        <v>65</v>
      </c>
      <c r="E11" s="1">
        <v>7.2</v>
      </c>
      <c r="F11" s="1">
        <v>0.1</v>
      </c>
      <c r="G11" s="1">
        <v>6.8</v>
      </c>
      <c r="H11" s="1">
        <v>5</v>
      </c>
      <c r="L11" s="1">
        <v>250</v>
      </c>
      <c r="X11" s="1" t="s">
        <v>68</v>
      </c>
      <c r="Y11" s="1" t="s">
        <v>68</v>
      </c>
      <c r="Z11" s="1" t="s">
        <v>68</v>
      </c>
      <c r="AB11" s="1" t="s">
        <v>68</v>
      </c>
    </row>
    <row r="12" spans="1:28" s="1" customFormat="1" x14ac:dyDescent="0.25">
      <c r="A12" s="1">
        <v>190515</v>
      </c>
      <c r="B12" s="1" t="s">
        <v>76</v>
      </c>
      <c r="C12" s="1" t="s">
        <v>64</v>
      </c>
      <c r="D12" s="1" t="s">
        <v>65</v>
      </c>
      <c r="E12" s="1">
        <v>7.4</v>
      </c>
      <c r="F12" s="1" t="s">
        <v>102</v>
      </c>
      <c r="G12" s="1">
        <v>7.2</v>
      </c>
      <c r="H12" s="1">
        <v>5</v>
      </c>
      <c r="I12" s="1" t="s">
        <v>66</v>
      </c>
      <c r="J12" s="1" t="s">
        <v>66</v>
      </c>
      <c r="K12" s="1" t="s">
        <v>104</v>
      </c>
      <c r="L12" s="1">
        <v>170</v>
      </c>
      <c r="M12" s="1">
        <v>6</v>
      </c>
      <c r="N12" s="1">
        <v>3</v>
      </c>
      <c r="O12" s="1">
        <v>9.1999999999999993</v>
      </c>
      <c r="P12" s="1" t="s">
        <v>105</v>
      </c>
      <c r="Q12" s="1">
        <v>13</v>
      </c>
      <c r="R12" s="1">
        <v>1.47</v>
      </c>
      <c r="S12" s="1" t="s">
        <v>103</v>
      </c>
      <c r="T12" s="1">
        <v>2.8</v>
      </c>
      <c r="U12" s="1" t="s">
        <v>106</v>
      </c>
      <c r="V12" s="1" t="s">
        <v>107</v>
      </c>
      <c r="W12" s="1" t="s">
        <v>108</v>
      </c>
      <c r="X12" s="1" t="s">
        <v>68</v>
      </c>
      <c r="Y12" s="1" t="s">
        <v>68</v>
      </c>
      <c r="Z12" s="1">
        <v>1</v>
      </c>
      <c r="AA12" s="1" t="s">
        <v>68</v>
      </c>
      <c r="AB12" s="1" t="s">
        <v>68</v>
      </c>
    </row>
    <row r="13" spans="1:28" s="1" customFormat="1" x14ac:dyDescent="0.25">
      <c r="A13" s="1">
        <v>20615</v>
      </c>
      <c r="B13" s="1" t="s">
        <v>77</v>
      </c>
      <c r="C13" s="1" t="s">
        <v>64</v>
      </c>
      <c r="D13" s="1" t="s">
        <v>65</v>
      </c>
      <c r="E13" s="1">
        <v>7.3</v>
      </c>
      <c r="F13" s="1">
        <v>0.21</v>
      </c>
      <c r="G13" s="1">
        <v>7.2</v>
      </c>
      <c r="H13" s="1">
        <v>4</v>
      </c>
      <c r="L13" s="1">
        <v>150</v>
      </c>
      <c r="X13" s="1" t="s">
        <v>68</v>
      </c>
      <c r="Y13" s="1" t="s">
        <v>68</v>
      </c>
      <c r="Z13" s="1" t="s">
        <v>68</v>
      </c>
      <c r="AB13" s="1" t="s">
        <v>68</v>
      </c>
    </row>
    <row r="14" spans="1:28" s="1" customFormat="1" x14ac:dyDescent="0.25">
      <c r="A14" s="1">
        <v>160615</v>
      </c>
      <c r="B14" s="1" t="s">
        <v>78</v>
      </c>
      <c r="C14" s="1" t="s">
        <v>64</v>
      </c>
      <c r="D14" s="1" t="s">
        <v>65</v>
      </c>
      <c r="E14" s="1">
        <v>7.4</v>
      </c>
      <c r="F14" s="1">
        <v>0.16</v>
      </c>
      <c r="G14" s="1">
        <v>7.3</v>
      </c>
      <c r="H14" s="1">
        <v>7</v>
      </c>
      <c r="L14" s="1">
        <v>190</v>
      </c>
      <c r="X14" s="1" t="s">
        <v>68</v>
      </c>
      <c r="Y14" s="1" t="s">
        <v>68</v>
      </c>
      <c r="Z14" s="1">
        <v>1</v>
      </c>
      <c r="AB14" s="1" t="s">
        <v>68</v>
      </c>
    </row>
    <row r="15" spans="1:28" s="1" customFormat="1" x14ac:dyDescent="0.25">
      <c r="A15" s="1">
        <v>300615</v>
      </c>
      <c r="B15" s="1" t="s">
        <v>79</v>
      </c>
      <c r="C15" s="1" t="s">
        <v>64</v>
      </c>
      <c r="D15" s="1" t="s">
        <v>65</v>
      </c>
      <c r="E15" s="1">
        <v>7.5</v>
      </c>
      <c r="F15" s="1" t="s">
        <v>102</v>
      </c>
      <c r="G15" s="1">
        <v>7.3</v>
      </c>
      <c r="H15" s="1">
        <v>5</v>
      </c>
      <c r="L15" s="1">
        <v>120</v>
      </c>
      <c r="X15" s="1" t="s">
        <v>68</v>
      </c>
      <c r="Y15" s="1" t="s">
        <v>68</v>
      </c>
      <c r="Z15" s="1" t="s">
        <v>68</v>
      </c>
      <c r="AB15" s="1" t="s">
        <v>68</v>
      </c>
    </row>
    <row r="16" spans="1:28" s="1" customFormat="1" x14ac:dyDescent="0.25">
      <c r="A16" s="1">
        <v>140715</v>
      </c>
      <c r="B16" s="1" t="s">
        <v>80</v>
      </c>
      <c r="C16" s="1" t="s">
        <v>64</v>
      </c>
      <c r="D16" s="1" t="s">
        <v>65</v>
      </c>
      <c r="E16" s="1">
        <v>8.1999999999999993</v>
      </c>
      <c r="F16" s="1" t="s">
        <v>102</v>
      </c>
      <c r="G16" s="1">
        <v>7.7</v>
      </c>
      <c r="H16" s="1">
        <v>4</v>
      </c>
      <c r="L16" s="1">
        <v>62</v>
      </c>
      <c r="X16" s="1" t="s">
        <v>68</v>
      </c>
      <c r="Y16" s="1" t="s">
        <v>68</v>
      </c>
      <c r="Z16" s="1" t="s">
        <v>68</v>
      </c>
      <c r="AB16" s="1" t="s">
        <v>68</v>
      </c>
    </row>
    <row r="17" spans="1:28" s="1" customFormat="1" x14ac:dyDescent="0.25">
      <c r="A17" s="1">
        <v>280715</v>
      </c>
      <c r="B17" s="1" t="s">
        <v>81</v>
      </c>
      <c r="C17" s="1" t="s">
        <v>64</v>
      </c>
      <c r="D17" s="1" t="s">
        <v>65</v>
      </c>
      <c r="E17" s="1">
        <v>8.4</v>
      </c>
      <c r="F17" s="1" t="s">
        <v>102</v>
      </c>
      <c r="G17" s="1">
        <v>7.7</v>
      </c>
      <c r="H17" s="1">
        <v>3</v>
      </c>
      <c r="L17" s="1">
        <v>63</v>
      </c>
      <c r="X17" s="1" t="s">
        <v>68</v>
      </c>
      <c r="Y17" s="1" t="s">
        <v>68</v>
      </c>
      <c r="Z17" s="1">
        <v>3</v>
      </c>
      <c r="AB17" s="1" t="s">
        <v>68</v>
      </c>
    </row>
    <row r="18" spans="1:28" s="1" customFormat="1" x14ac:dyDescent="0.25">
      <c r="A18" s="1">
        <v>110815</v>
      </c>
      <c r="B18" s="1" t="s">
        <v>82</v>
      </c>
      <c r="C18" s="1" t="s">
        <v>64</v>
      </c>
      <c r="D18" s="1" t="s">
        <v>65</v>
      </c>
      <c r="E18" s="1">
        <v>7.9</v>
      </c>
      <c r="F18" s="1">
        <v>0.12</v>
      </c>
      <c r="G18" s="1">
        <v>7.6</v>
      </c>
      <c r="H18" s="1">
        <v>6</v>
      </c>
      <c r="L18" s="1">
        <v>120</v>
      </c>
      <c r="X18" s="1" t="s">
        <v>68</v>
      </c>
      <c r="Y18" s="1" t="s">
        <v>68</v>
      </c>
      <c r="Z18" s="1">
        <v>2</v>
      </c>
      <c r="AB18" s="1" t="s">
        <v>68</v>
      </c>
    </row>
    <row r="19" spans="1:28" s="1" customFormat="1" x14ac:dyDescent="0.25">
      <c r="A19" s="1">
        <v>250815</v>
      </c>
      <c r="B19" s="1" t="s">
        <v>83</v>
      </c>
      <c r="C19" s="1" t="s">
        <v>64</v>
      </c>
      <c r="D19" s="1" t="s">
        <v>65</v>
      </c>
      <c r="E19" s="1">
        <v>7.9</v>
      </c>
      <c r="F19" s="1" t="s">
        <v>102</v>
      </c>
      <c r="G19" s="1">
        <v>7.6</v>
      </c>
      <c r="H19" s="1">
        <v>5</v>
      </c>
      <c r="L19" s="1">
        <v>69</v>
      </c>
      <c r="X19" s="1" t="s">
        <v>68</v>
      </c>
      <c r="Y19" s="1" t="s">
        <v>68</v>
      </c>
      <c r="Z19" s="1">
        <v>2</v>
      </c>
      <c r="AB19" s="1" t="s">
        <v>68</v>
      </c>
    </row>
    <row r="20" spans="1:28" s="1" customFormat="1" x14ac:dyDescent="0.25">
      <c r="A20" s="1">
        <v>150915</v>
      </c>
      <c r="B20" s="1" t="s">
        <v>84</v>
      </c>
      <c r="C20" s="1" t="s">
        <v>64</v>
      </c>
      <c r="D20" s="1" t="s">
        <v>65</v>
      </c>
      <c r="E20" s="1">
        <v>8</v>
      </c>
      <c r="F20" s="1" t="s">
        <v>102</v>
      </c>
      <c r="G20" s="1">
        <v>7.7</v>
      </c>
      <c r="H20" s="1">
        <v>4</v>
      </c>
      <c r="L20" s="1">
        <v>66</v>
      </c>
      <c r="X20" s="1" t="s">
        <v>68</v>
      </c>
      <c r="Y20" s="1" t="s">
        <v>68</v>
      </c>
      <c r="Z20" s="1">
        <v>1</v>
      </c>
      <c r="AB20" s="1">
        <v>1</v>
      </c>
    </row>
    <row r="21" spans="1:28" s="1" customFormat="1" x14ac:dyDescent="0.25">
      <c r="A21" s="1">
        <v>220915</v>
      </c>
      <c r="B21" s="1" t="s">
        <v>85</v>
      </c>
      <c r="C21" s="1" t="s">
        <v>64</v>
      </c>
      <c r="D21" s="1" t="s">
        <v>65</v>
      </c>
      <c r="E21" s="1">
        <v>8.1</v>
      </c>
      <c r="F21" s="1">
        <v>0.13</v>
      </c>
      <c r="G21" s="1">
        <v>7.8</v>
      </c>
      <c r="H21" s="1">
        <v>4</v>
      </c>
      <c r="L21" s="1">
        <v>63</v>
      </c>
      <c r="X21" s="1" t="s">
        <v>68</v>
      </c>
      <c r="Y21" s="1" t="s">
        <v>68</v>
      </c>
      <c r="Z21" s="1">
        <v>1</v>
      </c>
      <c r="AB21" s="1" t="s">
        <v>68</v>
      </c>
    </row>
    <row r="22" spans="1:28" s="1" customFormat="1" x14ac:dyDescent="0.25">
      <c r="A22" s="1">
        <v>61015</v>
      </c>
      <c r="B22" s="1" t="s">
        <v>86</v>
      </c>
      <c r="C22" s="1" t="s">
        <v>64</v>
      </c>
      <c r="D22" s="1" t="s">
        <v>65</v>
      </c>
      <c r="E22" s="1">
        <v>8.4</v>
      </c>
      <c r="F22" s="1">
        <v>0.12</v>
      </c>
      <c r="G22" s="1">
        <v>7.6</v>
      </c>
      <c r="H22" s="1">
        <v>5</v>
      </c>
      <c r="L22" s="1">
        <v>51</v>
      </c>
      <c r="X22" s="1" t="s">
        <v>68</v>
      </c>
      <c r="Y22" s="1" t="s">
        <v>68</v>
      </c>
      <c r="Z22" s="1">
        <v>2</v>
      </c>
      <c r="AB22" s="1" t="s">
        <v>68</v>
      </c>
    </row>
    <row r="23" spans="1:28" s="1" customFormat="1" x14ac:dyDescent="0.25">
      <c r="A23" s="1">
        <v>201015</v>
      </c>
      <c r="B23" s="1" t="s">
        <v>87</v>
      </c>
      <c r="C23" s="1" t="s">
        <v>64</v>
      </c>
      <c r="D23" s="1" t="s">
        <v>65</v>
      </c>
      <c r="E23" s="1">
        <v>8.6</v>
      </c>
      <c r="F23" s="1" t="s">
        <v>102</v>
      </c>
      <c r="G23" s="1">
        <v>7.1</v>
      </c>
      <c r="H23" s="1">
        <v>5</v>
      </c>
      <c r="I23" s="1" t="s">
        <v>66</v>
      </c>
      <c r="J23" s="1" t="s">
        <v>66</v>
      </c>
      <c r="L23" s="1">
        <v>69</v>
      </c>
      <c r="M23" s="1" t="s">
        <v>67</v>
      </c>
      <c r="Q23" s="1">
        <v>12.6</v>
      </c>
      <c r="S23" s="1" t="s">
        <v>103</v>
      </c>
      <c r="X23" s="1" t="s">
        <v>68</v>
      </c>
      <c r="Y23" s="1" t="s">
        <v>68</v>
      </c>
      <c r="Z23" s="1" t="s">
        <v>68</v>
      </c>
      <c r="AA23" s="1" t="s">
        <v>68</v>
      </c>
      <c r="AB23" s="1" t="s">
        <v>68</v>
      </c>
    </row>
    <row r="24" spans="1:28" s="1" customFormat="1" x14ac:dyDescent="0.25">
      <c r="A24" s="1">
        <v>21115</v>
      </c>
      <c r="B24" s="1" t="s">
        <v>88</v>
      </c>
      <c r="C24" s="1" t="s">
        <v>64</v>
      </c>
      <c r="D24" s="1" t="s">
        <v>65</v>
      </c>
      <c r="E24" s="1">
        <v>8.4</v>
      </c>
      <c r="F24" s="1" t="s">
        <v>102</v>
      </c>
      <c r="G24" s="1">
        <v>6.9</v>
      </c>
      <c r="H24" s="1">
        <v>5</v>
      </c>
      <c r="L24" s="1">
        <v>120</v>
      </c>
      <c r="X24" s="1" t="s">
        <v>68</v>
      </c>
      <c r="Y24" s="1" t="s">
        <v>68</v>
      </c>
      <c r="Z24" s="1" t="s">
        <v>68</v>
      </c>
      <c r="AB24" s="1" t="s">
        <v>68</v>
      </c>
    </row>
    <row r="25" spans="1:28" s="1" customFormat="1" x14ac:dyDescent="0.25">
      <c r="A25" s="1">
        <v>181115</v>
      </c>
      <c r="B25" s="1" t="s">
        <v>89</v>
      </c>
      <c r="C25" s="1" t="s">
        <v>64</v>
      </c>
      <c r="D25" s="1" t="s">
        <v>65</v>
      </c>
      <c r="E25" s="1">
        <v>7.5</v>
      </c>
      <c r="F25" s="1" t="s">
        <v>102</v>
      </c>
      <c r="G25" s="1">
        <v>6.6</v>
      </c>
      <c r="H25" s="1">
        <v>4</v>
      </c>
      <c r="L25" s="1">
        <v>190</v>
      </c>
      <c r="X25" s="1" t="s">
        <v>68</v>
      </c>
      <c r="Y25" s="1" t="s">
        <v>68</v>
      </c>
      <c r="Z25" s="1" t="s">
        <v>68</v>
      </c>
      <c r="AB25" s="1" t="s">
        <v>68</v>
      </c>
    </row>
    <row r="26" spans="1:28" s="1" customFormat="1" x14ac:dyDescent="0.25">
      <c r="A26" s="1">
        <v>11215</v>
      </c>
      <c r="B26" s="1" t="s">
        <v>90</v>
      </c>
      <c r="C26" s="1" t="s">
        <v>64</v>
      </c>
      <c r="D26" s="1" t="s">
        <v>65</v>
      </c>
      <c r="E26" s="1">
        <v>7.8</v>
      </c>
      <c r="F26" s="1">
        <v>0.13</v>
      </c>
      <c r="G26" s="1">
        <v>6.8</v>
      </c>
      <c r="H26" s="1">
        <v>4</v>
      </c>
      <c r="L26" s="1">
        <v>130</v>
      </c>
      <c r="X26" s="1" t="s">
        <v>68</v>
      </c>
      <c r="Y26" s="1" t="s">
        <v>68</v>
      </c>
      <c r="Z26" s="1" t="s">
        <v>68</v>
      </c>
      <c r="AB26" s="1" t="s">
        <v>68</v>
      </c>
    </row>
    <row r="27" spans="1:28" s="1" customFormat="1" x14ac:dyDescent="0.25">
      <c r="A27" s="1">
        <v>141215</v>
      </c>
      <c r="B27" s="1" t="s">
        <v>91</v>
      </c>
      <c r="C27" s="1" t="s">
        <v>64</v>
      </c>
      <c r="D27" s="1" t="s">
        <v>65</v>
      </c>
      <c r="E27" s="1">
        <v>8.6999999999999993</v>
      </c>
      <c r="F27" s="1">
        <v>0.17</v>
      </c>
      <c r="G27" s="1">
        <v>7.1</v>
      </c>
      <c r="H27" s="1">
        <v>5</v>
      </c>
      <c r="L27" s="1">
        <v>61</v>
      </c>
      <c r="X27" s="1" t="s">
        <v>68</v>
      </c>
      <c r="Y27" s="1" t="s">
        <v>68</v>
      </c>
      <c r="Z27" s="1" t="s">
        <v>68</v>
      </c>
      <c r="AB27" s="1" t="s">
        <v>68</v>
      </c>
    </row>
    <row r="28" spans="1:28" x14ac:dyDescent="0.25">
      <c r="D28" s="3" t="s">
        <v>92</v>
      </c>
      <c r="E28" s="3" t="str">
        <f>E2</f>
        <v>Surhetsgrad</v>
      </c>
      <c r="F28" s="3" t="str">
        <f>F2</f>
        <v>Turbiditet</v>
      </c>
      <c r="G28" s="3" t="str">
        <f t="shared" ref="G28:AB28" si="0">G2</f>
        <v>Ledningsevne</v>
      </c>
      <c r="H28" s="3" t="str">
        <f t="shared" si="0"/>
        <v>Fargetall</v>
      </c>
      <c r="I28" s="3" t="str">
        <f t="shared" si="0"/>
        <v>Vurdering av lukt</v>
      </c>
      <c r="J28" s="3" t="str">
        <f t="shared" si="0"/>
        <v>Vurdering av smak</v>
      </c>
      <c r="K28" s="3" t="str">
        <f t="shared" si="0"/>
        <v>Kvikksølv</v>
      </c>
      <c r="L28" s="3" t="str">
        <f t="shared" si="0"/>
        <v>Aluminium</v>
      </c>
      <c r="M28" s="3" t="str">
        <f t="shared" si="0"/>
        <v>Jern</v>
      </c>
      <c r="N28" s="3" t="str">
        <f t="shared" si="0"/>
        <v>Mangan</v>
      </c>
      <c r="O28" s="3" t="str">
        <f t="shared" si="0"/>
        <v>Natrium</v>
      </c>
      <c r="P28" s="3" t="str">
        <f t="shared" si="0"/>
        <v>Fluorid</v>
      </c>
      <c r="Q28" s="3" t="str">
        <f t="shared" si="0"/>
        <v>Klorid</v>
      </c>
      <c r="R28" s="3" t="str">
        <f t="shared" si="0"/>
        <v>Sulfat</v>
      </c>
      <c r="S28" s="3" t="str">
        <f t="shared" si="0"/>
        <v>Ammonium</v>
      </c>
      <c r="T28" s="3" t="str">
        <f t="shared" si="0"/>
        <v>Total organisk karb,</v>
      </c>
      <c r="U28" s="3" t="str">
        <f t="shared" si="0"/>
        <v>Benzo[a]pyren</v>
      </c>
      <c r="V28" s="3" t="str">
        <f t="shared" si="0"/>
        <v>PAH sum 4stk, REF</v>
      </c>
      <c r="W28" s="3" t="str">
        <f t="shared" si="0"/>
        <v>Sum THM</v>
      </c>
      <c r="X28" s="3" t="str">
        <f t="shared" si="0"/>
        <v>Escherichia coli</v>
      </c>
      <c r="Y28" s="3" t="str">
        <f t="shared" si="0"/>
        <v>Koliforme bakterier</v>
      </c>
      <c r="Z28" s="3" t="str">
        <f t="shared" si="0"/>
        <v>Kimtall - v/22°C,3d</v>
      </c>
      <c r="AA28" s="3" t="str">
        <f t="shared" si="0"/>
        <v>Clostri, perfringens</v>
      </c>
      <c r="AB28" s="3" t="str">
        <f t="shared" si="0"/>
        <v>Int, enterokokker</v>
      </c>
    </row>
    <row r="29" spans="1:28" x14ac:dyDescent="0.25">
      <c r="D29" s="3" t="s">
        <v>93</v>
      </c>
      <c r="E29" s="3">
        <f>COUNTA(E4:E27)</f>
        <v>24</v>
      </c>
      <c r="F29" s="3">
        <f>COUNTA(F4:F27)</f>
        <v>24</v>
      </c>
      <c r="G29" s="3">
        <f t="shared" ref="G29:AB29" si="1">COUNTA(G4:G27)</f>
        <v>24</v>
      </c>
      <c r="H29" s="3">
        <f t="shared" si="1"/>
        <v>24</v>
      </c>
      <c r="I29" s="3">
        <f t="shared" si="1"/>
        <v>3</v>
      </c>
      <c r="J29" s="3">
        <f t="shared" si="1"/>
        <v>3</v>
      </c>
      <c r="K29" s="3">
        <f t="shared" si="1"/>
        <v>1</v>
      </c>
      <c r="L29" s="3">
        <f t="shared" si="1"/>
        <v>24</v>
      </c>
      <c r="M29" s="3">
        <f t="shared" si="1"/>
        <v>3</v>
      </c>
      <c r="N29" s="3">
        <f t="shared" si="1"/>
        <v>1</v>
      </c>
      <c r="O29" s="3">
        <f t="shared" si="1"/>
        <v>1</v>
      </c>
      <c r="P29" s="3">
        <f t="shared" si="1"/>
        <v>1</v>
      </c>
      <c r="Q29" s="3">
        <f t="shared" si="1"/>
        <v>3</v>
      </c>
      <c r="R29" s="3">
        <f t="shared" si="1"/>
        <v>1</v>
      </c>
      <c r="S29" s="3">
        <f t="shared" si="1"/>
        <v>3</v>
      </c>
      <c r="T29" s="3">
        <f t="shared" si="1"/>
        <v>1</v>
      </c>
      <c r="U29" s="3">
        <f t="shared" si="1"/>
        <v>1</v>
      </c>
      <c r="V29" s="3">
        <f t="shared" si="1"/>
        <v>1</v>
      </c>
      <c r="W29" s="3">
        <f t="shared" si="1"/>
        <v>1</v>
      </c>
      <c r="X29" s="3">
        <f t="shared" si="1"/>
        <v>24</v>
      </c>
      <c r="Y29" s="3">
        <f t="shared" si="1"/>
        <v>24</v>
      </c>
      <c r="Z29" s="3">
        <f t="shared" si="1"/>
        <v>24</v>
      </c>
      <c r="AA29" s="3">
        <f t="shared" si="1"/>
        <v>3</v>
      </c>
      <c r="AB29" s="3">
        <f t="shared" si="1"/>
        <v>24</v>
      </c>
    </row>
    <row r="30" spans="1:28" x14ac:dyDescent="0.25">
      <c r="D30" s="3" t="s">
        <v>94</v>
      </c>
      <c r="E30" s="4">
        <f>AVERAGE(E4:E27)</f>
        <v>7.741666666666668</v>
      </c>
      <c r="F30" s="4">
        <f>AVERAGE(F4:F27)</f>
        <v>0.14749999999999996</v>
      </c>
      <c r="G30" s="4">
        <f t="shared" ref="G30:AB30" si="2">AVERAGE(G4:G27)</f>
        <v>7.2208333333333323</v>
      </c>
      <c r="H30" s="4">
        <f t="shared" si="2"/>
        <v>4.708333333333333</v>
      </c>
      <c r="I30" s="4" t="e">
        <f t="shared" si="2"/>
        <v>#DIV/0!</v>
      </c>
      <c r="J30" s="4" t="e">
        <f t="shared" si="2"/>
        <v>#DIV/0!</v>
      </c>
      <c r="K30" s="4" t="e">
        <f t="shared" si="2"/>
        <v>#DIV/0!</v>
      </c>
      <c r="L30" s="4">
        <f t="shared" si="2"/>
        <v>119.125</v>
      </c>
      <c r="M30" s="4">
        <f t="shared" si="2"/>
        <v>6</v>
      </c>
      <c r="N30" s="4">
        <f t="shared" si="2"/>
        <v>3</v>
      </c>
      <c r="O30" s="4">
        <f t="shared" si="2"/>
        <v>9.1999999999999993</v>
      </c>
      <c r="P30" s="4" t="e">
        <f t="shared" si="2"/>
        <v>#DIV/0!</v>
      </c>
      <c r="Q30" s="4">
        <f t="shared" si="2"/>
        <v>12.866666666666667</v>
      </c>
      <c r="R30" s="4">
        <f t="shared" si="2"/>
        <v>1.47</v>
      </c>
      <c r="S30" s="4" t="e">
        <f t="shared" si="2"/>
        <v>#DIV/0!</v>
      </c>
      <c r="T30" s="4">
        <f t="shared" si="2"/>
        <v>2.8</v>
      </c>
      <c r="U30" s="4" t="e">
        <f t="shared" si="2"/>
        <v>#DIV/0!</v>
      </c>
      <c r="V30" s="4" t="e">
        <f t="shared" si="2"/>
        <v>#DIV/0!</v>
      </c>
      <c r="W30" s="4" t="e">
        <f t="shared" si="2"/>
        <v>#DIV/0!</v>
      </c>
      <c r="X30" s="4" t="e">
        <f t="shared" si="2"/>
        <v>#DIV/0!</v>
      </c>
      <c r="Y30" s="4" t="e">
        <f t="shared" si="2"/>
        <v>#DIV/0!</v>
      </c>
      <c r="Z30" s="4">
        <f t="shared" si="2"/>
        <v>1.5454545454545454</v>
      </c>
      <c r="AA30" s="4" t="e">
        <f t="shared" si="2"/>
        <v>#DIV/0!</v>
      </c>
      <c r="AB30" s="4">
        <f t="shared" si="2"/>
        <v>1</v>
      </c>
    </row>
    <row r="31" spans="1:28" x14ac:dyDescent="0.25">
      <c r="D31" s="3" t="s">
        <v>95</v>
      </c>
      <c r="E31" s="4">
        <f>MIN(E4:E27)</f>
        <v>7.1</v>
      </c>
      <c r="F31" s="4">
        <f>MIN(F4:F27)</f>
        <v>0.1</v>
      </c>
      <c r="G31" s="4">
        <f t="shared" ref="G31:AB31" si="3">MIN(G4:G27)</f>
        <v>6.6</v>
      </c>
      <c r="H31" s="4">
        <f t="shared" si="3"/>
        <v>3</v>
      </c>
      <c r="I31" s="4">
        <f t="shared" si="3"/>
        <v>0</v>
      </c>
      <c r="J31" s="4">
        <f t="shared" si="3"/>
        <v>0</v>
      </c>
      <c r="K31" s="4">
        <f t="shared" si="3"/>
        <v>0</v>
      </c>
      <c r="L31" s="4">
        <f t="shared" si="3"/>
        <v>51</v>
      </c>
      <c r="M31" s="4">
        <f t="shared" si="3"/>
        <v>6</v>
      </c>
      <c r="N31" s="4">
        <f t="shared" si="3"/>
        <v>3</v>
      </c>
      <c r="O31" s="4">
        <f t="shared" si="3"/>
        <v>9.1999999999999993</v>
      </c>
      <c r="P31" s="4">
        <f t="shared" si="3"/>
        <v>0</v>
      </c>
      <c r="Q31" s="4">
        <f t="shared" si="3"/>
        <v>12.6</v>
      </c>
      <c r="R31" s="4">
        <f t="shared" si="3"/>
        <v>1.47</v>
      </c>
      <c r="S31" s="4">
        <f t="shared" si="3"/>
        <v>0</v>
      </c>
      <c r="T31" s="4">
        <f t="shared" si="3"/>
        <v>2.8</v>
      </c>
      <c r="U31" s="4">
        <f t="shared" si="3"/>
        <v>0</v>
      </c>
      <c r="V31" s="4">
        <f t="shared" si="3"/>
        <v>0</v>
      </c>
      <c r="W31" s="4">
        <f t="shared" si="3"/>
        <v>0</v>
      </c>
      <c r="X31" s="4">
        <f t="shared" si="3"/>
        <v>0</v>
      </c>
      <c r="Y31" s="4">
        <f t="shared" si="3"/>
        <v>0</v>
      </c>
      <c r="Z31" s="4">
        <f t="shared" si="3"/>
        <v>1</v>
      </c>
      <c r="AA31" s="4">
        <f t="shared" si="3"/>
        <v>0</v>
      </c>
      <c r="AB31" s="4">
        <f t="shared" si="3"/>
        <v>1</v>
      </c>
    </row>
    <row r="32" spans="1:28" x14ac:dyDescent="0.25">
      <c r="D32" s="3" t="s">
        <v>96</v>
      </c>
      <c r="E32" s="3">
        <f>MAX(E4:E27)</f>
        <v>8.6999999999999993</v>
      </c>
      <c r="F32" s="3">
        <f>MAX(F4:F27)</f>
        <v>0.22</v>
      </c>
      <c r="G32" s="3">
        <f t="shared" ref="G32:AB32" si="4">MAX(G4:G27)</f>
        <v>7.8</v>
      </c>
      <c r="H32" s="3">
        <f t="shared" si="4"/>
        <v>7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250</v>
      </c>
      <c r="M32" s="3">
        <f t="shared" si="4"/>
        <v>6</v>
      </c>
      <c r="N32" s="3">
        <f t="shared" si="4"/>
        <v>3</v>
      </c>
      <c r="O32" s="3">
        <f t="shared" si="4"/>
        <v>9.1999999999999993</v>
      </c>
      <c r="P32" s="3">
        <f t="shared" si="4"/>
        <v>0</v>
      </c>
      <c r="Q32" s="3">
        <f t="shared" si="4"/>
        <v>13</v>
      </c>
      <c r="R32" s="3">
        <f t="shared" si="4"/>
        <v>1.47</v>
      </c>
      <c r="S32" s="3">
        <f t="shared" si="4"/>
        <v>0</v>
      </c>
      <c r="T32" s="3">
        <f t="shared" si="4"/>
        <v>2.8</v>
      </c>
      <c r="U32" s="3">
        <f t="shared" si="4"/>
        <v>0</v>
      </c>
      <c r="V32" s="3">
        <f t="shared" si="4"/>
        <v>0</v>
      </c>
      <c r="W32" s="3">
        <f t="shared" si="4"/>
        <v>0</v>
      </c>
      <c r="X32" s="3">
        <f t="shared" si="4"/>
        <v>0</v>
      </c>
      <c r="Y32" s="3">
        <f t="shared" si="4"/>
        <v>0</v>
      </c>
      <c r="Z32" s="3">
        <f t="shared" si="4"/>
        <v>3</v>
      </c>
      <c r="AA32" s="3">
        <f t="shared" si="4"/>
        <v>0</v>
      </c>
      <c r="AB32" s="3">
        <f t="shared" si="4"/>
        <v>1</v>
      </c>
    </row>
    <row r="33" spans="4:28" x14ac:dyDescent="0.25">
      <c r="D33" s="3" t="s">
        <v>97</v>
      </c>
      <c r="E33" s="3">
        <f>MEDIAN(E4:E27)</f>
        <v>7.55</v>
      </c>
      <c r="F33" s="3">
        <f>MEDIAN(F4:F27)</f>
        <v>0.13500000000000001</v>
      </c>
      <c r="G33" s="3">
        <f t="shared" ref="G33:AB33" si="5">MEDIAN(G4:G27)</f>
        <v>7.15</v>
      </c>
      <c r="H33" s="3">
        <f t="shared" si="5"/>
        <v>5</v>
      </c>
      <c r="I33" s="3" t="e">
        <f t="shared" si="5"/>
        <v>#NUM!</v>
      </c>
      <c r="J33" s="3" t="e">
        <f t="shared" si="5"/>
        <v>#NUM!</v>
      </c>
      <c r="K33" s="3" t="e">
        <f t="shared" si="5"/>
        <v>#NUM!</v>
      </c>
      <c r="L33" s="3">
        <f t="shared" si="5"/>
        <v>120</v>
      </c>
      <c r="M33" s="3">
        <f t="shared" si="5"/>
        <v>6</v>
      </c>
      <c r="N33" s="3">
        <f t="shared" si="5"/>
        <v>3</v>
      </c>
      <c r="O33" s="3">
        <f t="shared" si="5"/>
        <v>9.1999999999999993</v>
      </c>
      <c r="P33" s="3" t="e">
        <f t="shared" si="5"/>
        <v>#NUM!</v>
      </c>
      <c r="Q33" s="3">
        <f t="shared" si="5"/>
        <v>13</v>
      </c>
      <c r="R33" s="3">
        <f t="shared" si="5"/>
        <v>1.47</v>
      </c>
      <c r="S33" s="3" t="e">
        <f t="shared" si="5"/>
        <v>#NUM!</v>
      </c>
      <c r="T33" s="3">
        <f t="shared" si="5"/>
        <v>2.8</v>
      </c>
      <c r="U33" s="3" t="e">
        <f t="shared" si="5"/>
        <v>#NUM!</v>
      </c>
      <c r="V33" s="3" t="e">
        <f t="shared" si="5"/>
        <v>#NUM!</v>
      </c>
      <c r="W33" s="3" t="e">
        <f t="shared" si="5"/>
        <v>#NUM!</v>
      </c>
      <c r="X33" s="3" t="e">
        <f t="shared" si="5"/>
        <v>#NUM!</v>
      </c>
      <c r="Y33" s="3" t="e">
        <f t="shared" si="5"/>
        <v>#NUM!</v>
      </c>
      <c r="Z33" s="3">
        <f t="shared" si="5"/>
        <v>1</v>
      </c>
      <c r="AA33" s="3" t="e">
        <f t="shared" si="5"/>
        <v>#NUM!</v>
      </c>
      <c r="AB33" s="3">
        <f t="shared" si="5"/>
        <v>1</v>
      </c>
    </row>
  </sheetData>
  <pageMargins left="0.70866141732283472" right="0.70866141732283472" top="0.74803149606299213" bottom="0.74803149606299213" header="0.31496062992125984" footer="0.31496062992125984"/>
  <pageSetup paperSize="8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Rentvann</vt:lpstr>
      <vt:lpstr>Rentvann!OXLSEXP100715093213</vt:lpstr>
    </vt:vector>
  </TitlesOfParts>
  <Company>NRVA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bjornegils</dc:creator>
  <cp:lastModifiedBy>ytrenytt nett-tv</cp:lastModifiedBy>
  <cp:lastPrinted>2016-02-19T13:09:39Z</cp:lastPrinted>
  <dcterms:created xsi:type="dcterms:W3CDTF">2015-08-14T10:12:33Z</dcterms:created>
  <dcterms:modified xsi:type="dcterms:W3CDTF">2016-02-19T13:10:01Z</dcterms:modified>
</cp:coreProperties>
</file>