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https://d.docs.live.net/00576ddb319f1385/Dokumenter/Trond/BV/BV analyser/"/>
    </mc:Choice>
  </mc:AlternateContent>
  <xr:revisionPtr revIDLastSave="0" documentId="8_{9C80DE13-5E70-4E6B-A71D-763904728BCD}" xr6:coauthVersionLast="45" xr6:coauthVersionMax="45" xr10:uidLastSave="{00000000-0000-0000-0000-000000000000}"/>
  <bookViews>
    <workbookView xWindow="3435" yWindow="345" windowWidth="21600" windowHeight="11385" activeTab="3" xr2:uid="{00000000-000D-0000-FFFF-FFFF00000000}"/>
  </bookViews>
  <sheets>
    <sheet name="Alle prøver " sheetId="5" r:id="rId1"/>
    <sheet name="Rentvann" sheetId="1" r:id="rId2"/>
    <sheet name="Nettvann" sheetId="3" r:id="rId3"/>
    <sheet name="Råvann" sheetId="4" r:id="rId4"/>
  </sheets>
  <definedNames>
    <definedName name="OXLSEXP100715093213" localSheetId="0">'Alle prøver '!$A$1:$AI$70</definedName>
    <definedName name="OXLSEXP100715093213" localSheetId="2">Nettvann!$A$1:$O$36</definedName>
    <definedName name="OXLSEXP100715093213" localSheetId="1">Rentvann!$A$1:$AD$28</definedName>
    <definedName name="OXLSEXP100715093213" localSheetId="3">Råvann!$A$1:$M$12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" i="4" l="1"/>
  <c r="M15" i="4"/>
  <c r="M16" i="4"/>
  <c r="M17" i="4"/>
  <c r="M18" i="4"/>
  <c r="M19" i="4"/>
  <c r="F13" i="4"/>
  <c r="G13" i="4"/>
  <c r="H13" i="4"/>
  <c r="I13" i="4"/>
  <c r="J13" i="4"/>
  <c r="K13" i="4"/>
  <c r="L13" i="4"/>
  <c r="F15" i="4"/>
  <c r="G15" i="4"/>
  <c r="H15" i="4"/>
  <c r="I15" i="4"/>
  <c r="J15" i="4"/>
  <c r="K15" i="4"/>
  <c r="L15" i="4"/>
  <c r="F16" i="4"/>
  <c r="G16" i="4"/>
  <c r="H16" i="4"/>
  <c r="I16" i="4"/>
  <c r="J16" i="4"/>
  <c r="K16" i="4"/>
  <c r="L16" i="4"/>
  <c r="F17" i="4"/>
  <c r="G17" i="4"/>
  <c r="H17" i="4"/>
  <c r="I17" i="4"/>
  <c r="J17" i="4"/>
  <c r="K17" i="4"/>
  <c r="L17" i="4"/>
  <c r="F18" i="4"/>
  <c r="G18" i="4"/>
  <c r="H18" i="4"/>
  <c r="I18" i="4"/>
  <c r="J18" i="4"/>
  <c r="K18" i="4"/>
  <c r="L18" i="4"/>
  <c r="F19" i="4"/>
  <c r="G19" i="4"/>
  <c r="H19" i="4"/>
  <c r="I19" i="4"/>
  <c r="J19" i="4"/>
  <c r="K19" i="4"/>
  <c r="L19" i="4"/>
  <c r="E19" i="4"/>
  <c r="E18" i="4"/>
  <c r="E17" i="4"/>
  <c r="E16" i="4"/>
  <c r="E15" i="4"/>
  <c r="E13" i="4"/>
  <c r="F35" i="3"/>
  <c r="G35" i="3"/>
  <c r="H35" i="3"/>
  <c r="I35" i="3"/>
  <c r="J35" i="3"/>
  <c r="K35" i="3"/>
  <c r="L35" i="3"/>
  <c r="M35" i="3"/>
  <c r="N35" i="3"/>
  <c r="O35" i="3"/>
  <c r="F36" i="3"/>
  <c r="G36" i="3"/>
  <c r="H36" i="3"/>
  <c r="I36" i="3"/>
  <c r="J36" i="3"/>
  <c r="K36" i="3"/>
  <c r="L36" i="3"/>
  <c r="M36" i="3"/>
  <c r="N36" i="3"/>
  <c r="O36" i="3"/>
  <c r="F37" i="3"/>
  <c r="G37" i="3"/>
  <c r="H37" i="3"/>
  <c r="I37" i="3"/>
  <c r="J37" i="3"/>
  <c r="K37" i="3"/>
  <c r="L37" i="3"/>
  <c r="M37" i="3"/>
  <c r="N37" i="3"/>
  <c r="O37" i="3"/>
  <c r="F38" i="3"/>
  <c r="G38" i="3"/>
  <c r="H38" i="3"/>
  <c r="I38" i="3"/>
  <c r="J38" i="3"/>
  <c r="K38" i="3"/>
  <c r="L38" i="3"/>
  <c r="M38" i="3"/>
  <c r="N38" i="3"/>
  <c r="O38" i="3"/>
  <c r="F39" i="3"/>
  <c r="G39" i="3"/>
  <c r="H39" i="3"/>
  <c r="I39" i="3"/>
  <c r="J39" i="3"/>
  <c r="K39" i="3"/>
  <c r="L39" i="3"/>
  <c r="M39" i="3"/>
  <c r="N39" i="3"/>
  <c r="O39" i="3"/>
  <c r="F40" i="3"/>
  <c r="G40" i="3"/>
  <c r="H40" i="3"/>
  <c r="I40" i="3"/>
  <c r="J40" i="3"/>
  <c r="K40" i="3"/>
  <c r="L40" i="3"/>
  <c r="M40" i="3"/>
  <c r="N40" i="3"/>
  <c r="O40" i="3"/>
  <c r="E40" i="3"/>
  <c r="E39" i="3"/>
  <c r="E38" i="3"/>
  <c r="E37" i="3"/>
  <c r="E36" i="3"/>
  <c r="E35" i="3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E35" i="1"/>
  <c r="E34" i="1"/>
  <c r="E33" i="1"/>
  <c r="E32" i="1"/>
  <c r="E31" i="1"/>
  <c r="E29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XLSEXP100715093213" type="6" refreshedVersion="5" background="1" saveData="1">
    <textPr sourceFile="W:\Wilab42\TEXT\OXLSEXP020120125159.CSV" thousands=" " semicolon="1">
      <textFields count="5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OXLSEXP10071509321311" type="6" refreshedVersion="5" background="1" saveData="1">
    <textPr sourceFile="W:\Wilab42\TEXT\OXLSEXP020120125159.CSV" thousands=" " semicolon="1">
      <textFields count="5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OXLSEXP10071509321312" type="6" refreshedVersion="5" background="1" saveData="1">
    <textPr sourceFile="W:\Wilab42\TEXT\OXLSEXP020120125159.CSV" thousands=" " semicolon="1">
      <textFields count="5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OXLSEXP1007150932132" type="6" refreshedVersion="5" background="1" saveData="1">
    <textPr sourceFile="W:\Wilab42\TEXT\OXLSEXP020120125159.CSV" thousands=" " semicolon="1">
      <textFields count="5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<sst xmlns="http://schemas.openxmlformats.org/spreadsheetml/2006/main" count="1056" uniqueCount="173">
  <si>
    <t>Uttaksdato</t>
  </si>
  <si>
    <t>Prøvenummer</t>
  </si>
  <si>
    <t>Kunde</t>
  </si>
  <si>
    <t>Prøvepunkt</t>
  </si>
  <si>
    <t>Referanse</t>
  </si>
  <si>
    <t>Prosjekt</t>
  </si>
  <si>
    <t>3001a-PH</t>
  </si>
  <si>
    <t>3003a-TB</t>
  </si>
  <si>
    <t>3004a-LE</t>
  </si>
  <si>
    <t>3005a-FT</t>
  </si>
  <si>
    <t>3009-LUKTv</t>
  </si>
  <si>
    <t>3010-SMAKv</t>
  </si>
  <si>
    <t>3017-UVtms</t>
  </si>
  <si>
    <t>3101-HG-u</t>
  </si>
  <si>
    <t>3102-AL</t>
  </si>
  <si>
    <t>3102-AL-u</t>
  </si>
  <si>
    <t>3102-FE-u</t>
  </si>
  <si>
    <t>3102-METAL</t>
  </si>
  <si>
    <t>3102-MN-u</t>
  </si>
  <si>
    <t>3102-NA-u</t>
  </si>
  <si>
    <t>3120-F-u</t>
  </si>
  <si>
    <t>3120-KLD-u</t>
  </si>
  <si>
    <t>3120-SO4-u</t>
  </si>
  <si>
    <t>3232-NH4-u</t>
  </si>
  <si>
    <t>3301-TOC-u</t>
  </si>
  <si>
    <t>3401-BaP-u</t>
  </si>
  <si>
    <t>3401-SUM4u</t>
  </si>
  <si>
    <t>3460-TMsum</t>
  </si>
  <si>
    <t>3502-EC</t>
  </si>
  <si>
    <t>3502-KF</t>
  </si>
  <si>
    <t>3507-KIM</t>
  </si>
  <si>
    <t>3513-CP</t>
  </si>
  <si>
    <t>3515-ENT</t>
  </si>
  <si>
    <t>3552-CEC</t>
  </si>
  <si>
    <t>3552-CKF</t>
  </si>
  <si>
    <t>pH</t>
  </si>
  <si>
    <t>Turbiditet</t>
  </si>
  <si>
    <t>Konduktivitet</t>
  </si>
  <si>
    <t>Fargetall</t>
  </si>
  <si>
    <t>Vurdering av lukt</t>
  </si>
  <si>
    <t>Vurdering av smak</t>
  </si>
  <si>
    <t>UV transmisjon</t>
  </si>
  <si>
    <t>Kvikksølv</t>
  </si>
  <si>
    <t>Aluminium</t>
  </si>
  <si>
    <t>Jern</t>
  </si>
  <si>
    <t>Metallanalyser</t>
  </si>
  <si>
    <t>Mangan</t>
  </si>
  <si>
    <t>Natrium</t>
  </si>
  <si>
    <t>Fluorid</t>
  </si>
  <si>
    <t>Klorid</t>
  </si>
  <si>
    <t>Sulfat</t>
  </si>
  <si>
    <t>Ammonium</t>
  </si>
  <si>
    <t>Total organisk karb.</t>
  </si>
  <si>
    <t>Benzo[a]pyren</t>
  </si>
  <si>
    <t>PAH sum 4stk. REF</t>
  </si>
  <si>
    <t>Sum THM</t>
  </si>
  <si>
    <t>Escherichia coli</t>
  </si>
  <si>
    <t>Koliforme bakterier</t>
  </si>
  <si>
    <t>Kimtall - v/22°C,3d</t>
  </si>
  <si>
    <t>Clostri. perfringens</t>
  </si>
  <si>
    <t>Int. enterokokker</t>
  </si>
  <si>
    <t>Escherichia coli, hur</t>
  </si>
  <si>
    <t>Koliforme bakterier,</t>
  </si>
  <si>
    <t>FNU</t>
  </si>
  <si>
    <t>mS/m</t>
  </si>
  <si>
    <t>mg Pt/l</t>
  </si>
  <si>
    <t>% / 1cm</t>
  </si>
  <si>
    <t>µg Hg/l</t>
  </si>
  <si>
    <t>µg Al/l</t>
  </si>
  <si>
    <t>µg Fe/l</t>
  </si>
  <si>
    <t>antall</t>
  </si>
  <si>
    <t>µg Mn/l</t>
  </si>
  <si>
    <t>mg Na/l</t>
  </si>
  <si>
    <t>mg/l</t>
  </si>
  <si>
    <t>mg N/l</t>
  </si>
  <si>
    <t>mg C/l</t>
  </si>
  <si>
    <t>µg/l</t>
  </si>
  <si>
    <t>/100ml</t>
  </si>
  <si>
    <t>/ml</t>
  </si>
  <si>
    <t>2019-00070-1</t>
  </si>
  <si>
    <t>VP-BLAKER</t>
  </si>
  <si>
    <t>BLAK-RÅVANN</t>
  </si>
  <si>
    <t>&lt;1</t>
  </si>
  <si>
    <t>2019-00070-2</t>
  </si>
  <si>
    <t>BLAK-RENTVANN</t>
  </si>
  <si>
    <t>Normal</t>
  </si>
  <si>
    <t>2019-00070-3</t>
  </si>
  <si>
    <t>BLAK-SNIPPEN</t>
  </si>
  <si>
    <t>Ikke påvi</t>
  </si>
  <si>
    <t>2019-00070-4</t>
  </si>
  <si>
    <t>BLAK-FYNFELTET</t>
  </si>
  <si>
    <t>2019-00070-5</t>
  </si>
  <si>
    <t>BLAK-UV</t>
  </si>
  <si>
    <t>2019-00070-6</t>
  </si>
  <si>
    <t>BLAK-pH</t>
  </si>
  <si>
    <t>2019-00254-1</t>
  </si>
  <si>
    <t>2019-00254-2</t>
  </si>
  <si>
    <t>2019-00254-3</t>
  </si>
  <si>
    <t>&lt;0.10</t>
  </si>
  <si>
    <t>2019-00467-1</t>
  </si>
  <si>
    <t>2019-00467-2</t>
  </si>
  <si>
    <t>2019-00467-3</t>
  </si>
  <si>
    <t>2019-00467-4</t>
  </si>
  <si>
    <t>2019-00671-1</t>
  </si>
  <si>
    <t>2019-00671-2</t>
  </si>
  <si>
    <t>2019-00671-3</t>
  </si>
  <si>
    <t>2019-00768-1</t>
  </si>
  <si>
    <t>2019-00768-2</t>
  </si>
  <si>
    <t>2019-00768-3</t>
  </si>
  <si>
    <t>2019-00768-4</t>
  </si>
  <si>
    <t>2019-00768-5</t>
  </si>
  <si>
    <t>2019-00768-6</t>
  </si>
  <si>
    <t>2019-00854-1</t>
  </si>
  <si>
    <t>2019-00854-2</t>
  </si>
  <si>
    <t>2019-00854-3</t>
  </si>
  <si>
    <t>2019-00972-1</t>
  </si>
  <si>
    <t>&gt;300</t>
  </si>
  <si>
    <t>2019-00972-2</t>
  </si>
  <si>
    <t>2019-00972-3</t>
  </si>
  <si>
    <t>2019-01092-1</t>
  </si>
  <si>
    <t>2019-01092-2</t>
  </si>
  <si>
    <t>&lt;0.002</t>
  </si>
  <si>
    <t>&lt;0.05</t>
  </si>
  <si>
    <t>&lt;0.01</t>
  </si>
  <si>
    <t>&lt;0.005</t>
  </si>
  <si>
    <t>&lt;0.02</t>
  </si>
  <si>
    <t>&lt;1.0</t>
  </si>
  <si>
    <t>2019-01092-3</t>
  </si>
  <si>
    <t>2019-01092-4</t>
  </si>
  <si>
    <t>2019-01092-5</t>
  </si>
  <si>
    <t>2019-01092-6</t>
  </si>
  <si>
    <t>2019-01507-1</t>
  </si>
  <si>
    <t>2019-01507-2</t>
  </si>
  <si>
    <t>2019-01507-3</t>
  </si>
  <si>
    <t>2019-01685-1</t>
  </si>
  <si>
    <t>Grensevegen</t>
  </si>
  <si>
    <t>2019-01755-1</t>
  </si>
  <si>
    <t>Grenseveien - oppfølging</t>
  </si>
  <si>
    <t>2019-01756-1</t>
  </si>
  <si>
    <t>2019-01756-2</t>
  </si>
  <si>
    <t>2019-01756-3</t>
  </si>
  <si>
    <t>2019-01913-1</t>
  </si>
  <si>
    <t>2019-01913-2</t>
  </si>
  <si>
    <t>2019-01913-3</t>
  </si>
  <si>
    <t>2019-01913-4</t>
  </si>
  <si>
    <t>2019-01913-5</t>
  </si>
  <si>
    <t>2019-01913-6</t>
  </si>
  <si>
    <t>2019-01925-1</t>
  </si>
  <si>
    <t>Oppfølging</t>
  </si>
  <si>
    <t>2019-02011-1</t>
  </si>
  <si>
    <t>2019-02011-2</t>
  </si>
  <si>
    <t>2019-02011-3</t>
  </si>
  <si>
    <t>2019-02216-1</t>
  </si>
  <si>
    <t>2019-02216-2</t>
  </si>
  <si>
    <t>2019-02216-3</t>
  </si>
  <si>
    <t>2019-02216-4</t>
  </si>
  <si>
    <t>2019-02378-1</t>
  </si>
  <si>
    <t>2019-02378-2</t>
  </si>
  <si>
    <t>2019-02378-3</t>
  </si>
  <si>
    <t>2019-02726-1</t>
  </si>
  <si>
    <t>2019-02726-2</t>
  </si>
  <si>
    <t>2019-02887-1</t>
  </si>
  <si>
    <t>2019-02887-2</t>
  </si>
  <si>
    <t>2019-02887-3</t>
  </si>
  <si>
    <t>2019-02887-4</t>
  </si>
  <si>
    <t>2019-02887-5</t>
  </si>
  <si>
    <t>2019-02887-6</t>
  </si>
  <si>
    <t>Statistikk</t>
  </si>
  <si>
    <t>Antall</t>
  </si>
  <si>
    <t>Middelverdi</t>
  </si>
  <si>
    <t>Min</t>
  </si>
  <si>
    <t>maks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</si>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</sst>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2" borderId="1" xfId="1" applyFill="1" applyBorder="1" applyAlignment="1">
      <alignment horizontal="right"/>
    </xf>
    <xf numFmtId="2" fontId="2" fillId="2" borderId="1" xfId="1" applyNumberFormat="1" applyFill="1" applyBorder="1" applyAlignment="1">
      <alignment horizontal="right"/>
    </xf>
    <xf numFmtId="0" fontId="2" fillId="3" borderId="1" xfId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XLSEXP100715093213" growShrinkType="overwriteClear" fillFormulas="1" connectionId="3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XLSEXP100715093213" growShrinkType="overwriteClear" fillFormulas="1" connectionId="1" xr16:uid="{00000000-0016-0000-0100-000001000000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XLSEXP100715093213" growShrinkType="overwriteClear" fillFormulas="1" connectionId="4" xr16:uid="{00000000-0016-0000-0200-000002000000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XLSEXP100715093213" growShrinkType="overwriteClear" fillFormulas="1" connectionId="2" xr16:uid="{00000000-0016-0000-0300-000003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0"/>
  <sheetViews>
    <sheetView topLeftCell="A7" workbookViewId="0">
      <selection sqref="A1:XFD3"/>
    </sheetView>
  </sheetViews>
  <sheetFormatPr baseColWidth="10" defaultRowHeight="15" x14ac:dyDescent="0.25"/>
  <cols>
    <col min="1" max="1" width="10.5703125" style="1" bestFit="1" customWidth="1"/>
    <col min="2" max="2" width="13.7109375" style="1" bestFit="1" customWidth="1"/>
    <col min="3" max="3" width="10.7109375" style="1" bestFit="1" customWidth="1"/>
    <col min="4" max="4" width="16.28515625" style="1" bestFit="1" customWidth="1"/>
    <col min="5" max="5" width="23.7109375" style="1" bestFit="1" customWidth="1"/>
    <col min="6" max="6" width="8.28515625" style="1" bestFit="1" customWidth="1"/>
    <col min="7" max="7" width="9.140625" style="1" bestFit="1" customWidth="1"/>
    <col min="8" max="8" width="9.85546875" style="1" bestFit="1" customWidth="1"/>
    <col min="9" max="9" width="13.140625" style="1" bestFit="1" customWidth="1"/>
    <col min="10" max="10" width="8.7109375" style="1" bestFit="1" customWidth="1"/>
    <col min="11" max="11" width="16.28515625" style="1" bestFit="1" customWidth="1"/>
    <col min="12" max="12" width="17.42578125" style="1" bestFit="1" customWidth="1"/>
    <col min="13" max="13" width="14.42578125" style="1" bestFit="1" customWidth="1"/>
    <col min="14" max="14" width="10.140625" style="1" bestFit="1" customWidth="1"/>
    <col min="15" max="16" width="10.85546875" style="1" bestFit="1" customWidth="1"/>
    <col min="17" max="17" width="9.5703125" style="1" bestFit="1" customWidth="1"/>
    <col min="18" max="18" width="14.140625" style="1" bestFit="1" customWidth="1"/>
    <col min="19" max="19" width="10.7109375" style="1" bestFit="1" customWidth="1"/>
    <col min="20" max="20" width="10.28515625" style="1" bestFit="1" customWidth="1"/>
    <col min="21" max="21" width="8.5703125" style="1" bestFit="1" customWidth="1"/>
    <col min="22" max="22" width="10.85546875" style="1" bestFit="1" customWidth="1"/>
    <col min="23" max="23" width="11" style="1" bestFit="1" customWidth="1"/>
    <col min="24" max="24" width="11.42578125" style="1" bestFit="1" customWidth="1"/>
    <col min="25" max="25" width="18.28515625" style="1" bestFit="1" customWidth="1"/>
    <col min="26" max="26" width="14" style="1" bestFit="1" customWidth="1"/>
    <col min="27" max="27" width="17.140625" style="1" bestFit="1" customWidth="1"/>
    <col min="28" max="28" width="12.140625" style="1" bestFit="1" customWidth="1"/>
    <col min="29" max="29" width="14.42578125" style="1" bestFit="1" customWidth="1"/>
    <col min="30" max="30" width="18.5703125" style="1" bestFit="1" customWidth="1"/>
    <col min="31" max="31" width="17.42578125" style="1" bestFit="1" customWidth="1"/>
    <col min="32" max="32" width="18.140625" style="1" bestFit="1" customWidth="1"/>
    <col min="33" max="33" width="16.5703125" style="1" bestFit="1" customWidth="1"/>
    <col min="34" max="34" width="18.5703125" style="1" bestFit="1" customWidth="1"/>
    <col min="35" max="35" width="19.140625" style="1" bestFit="1" customWidth="1"/>
    <col min="36" max="36" width="10.85546875" style="1" bestFit="1" customWidth="1"/>
    <col min="37" max="37" width="11" style="1" bestFit="1" customWidth="1"/>
    <col min="38" max="38" width="13.140625" style="1" bestFit="1" customWidth="1"/>
    <col min="39" max="39" width="11.42578125" style="1"/>
    <col min="40" max="40" width="18.28515625" style="1" bestFit="1" customWidth="1"/>
    <col min="41" max="41" width="19.140625" style="1" bestFit="1" customWidth="1"/>
    <col min="42" max="42" width="14" style="1" bestFit="1" customWidth="1"/>
    <col min="43" max="43" width="17.140625" style="1" bestFit="1" customWidth="1"/>
    <col min="44" max="44" width="14.7109375" style="1" bestFit="1" customWidth="1"/>
    <col min="45" max="45" width="13.140625" style="1" bestFit="1" customWidth="1"/>
    <col min="46" max="46" width="12.140625" style="1" bestFit="1" customWidth="1"/>
    <col min="47" max="47" width="10.85546875" style="1" bestFit="1" customWidth="1"/>
    <col min="48" max="48" width="11.28515625" style="1" bestFit="1" customWidth="1"/>
    <col min="49" max="49" width="14.42578125" style="1" bestFit="1" customWidth="1"/>
    <col min="50" max="50" width="18.5703125" style="1" bestFit="1" customWidth="1"/>
    <col min="51" max="51" width="17.42578125" style="1" bestFit="1" customWidth="1"/>
    <col min="52" max="52" width="18.140625" style="1" bestFit="1" customWidth="1"/>
    <col min="53" max="53" width="16.5703125" style="1" bestFit="1" customWidth="1"/>
    <col min="54" max="54" width="18.5703125" style="1" bestFit="1" customWidth="1"/>
    <col min="55" max="55" width="19.140625" style="1" bestFit="1" customWidth="1"/>
    <col min="56" max="16384" width="11.42578125" style="1"/>
  </cols>
  <sheetData>
    <row r="1" spans="1:35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</row>
    <row r="2" spans="1:35" s="2" customFormat="1" x14ac:dyDescent="0.25">
      <c r="G2" s="2" t="s">
        <v>35</v>
      </c>
      <c r="H2" s="2" t="s">
        <v>36</v>
      </c>
      <c r="I2" s="2" t="s">
        <v>37</v>
      </c>
      <c r="J2" s="2" t="s">
        <v>38</v>
      </c>
      <c r="K2" s="2" t="s">
        <v>39</v>
      </c>
      <c r="L2" s="2" t="s">
        <v>40</v>
      </c>
      <c r="M2" s="2" t="s">
        <v>41</v>
      </c>
      <c r="N2" s="2" t="s">
        <v>42</v>
      </c>
      <c r="O2" s="2" t="s">
        <v>43</v>
      </c>
      <c r="P2" s="2" t="s">
        <v>43</v>
      </c>
      <c r="Q2" s="2" t="s">
        <v>44</v>
      </c>
      <c r="R2" s="2" t="s">
        <v>45</v>
      </c>
      <c r="S2" s="2" t="s">
        <v>46</v>
      </c>
      <c r="T2" s="2" t="s">
        <v>47</v>
      </c>
      <c r="U2" s="2" t="s">
        <v>48</v>
      </c>
      <c r="V2" s="2" t="s">
        <v>49</v>
      </c>
      <c r="W2" s="2" t="s">
        <v>50</v>
      </c>
      <c r="X2" s="2" t="s">
        <v>51</v>
      </c>
      <c r="Y2" s="2" t="s">
        <v>52</v>
      </c>
      <c r="Z2" s="2" t="s">
        <v>53</v>
      </c>
      <c r="AA2" s="2" t="s">
        <v>54</v>
      </c>
      <c r="AB2" s="2" t="s">
        <v>55</v>
      </c>
      <c r="AC2" s="2" t="s">
        <v>56</v>
      </c>
      <c r="AD2" s="2" t="s">
        <v>57</v>
      </c>
      <c r="AE2" s="2" t="s">
        <v>58</v>
      </c>
      <c r="AF2" s="2" t="s">
        <v>59</v>
      </c>
      <c r="AG2" s="2" t="s">
        <v>60</v>
      </c>
      <c r="AH2" s="2" t="s">
        <v>61</v>
      </c>
      <c r="AI2" s="2" t="s">
        <v>62</v>
      </c>
    </row>
    <row r="3" spans="1:35" s="2" customFormat="1" x14ac:dyDescent="0.25">
      <c r="G3" s="2" t="s">
        <v>35</v>
      </c>
      <c r="H3" s="2" t="s">
        <v>63</v>
      </c>
      <c r="I3" s="2" t="s">
        <v>64</v>
      </c>
      <c r="J3" s="2" t="s">
        <v>65</v>
      </c>
      <c r="M3" s="2" t="s">
        <v>66</v>
      </c>
      <c r="N3" s="2" t="s">
        <v>67</v>
      </c>
      <c r="O3" s="2" t="s">
        <v>68</v>
      </c>
      <c r="P3" s="2" t="s">
        <v>68</v>
      </c>
      <c r="Q3" s="2" t="s">
        <v>69</v>
      </c>
      <c r="R3" s="2" t="s">
        <v>70</v>
      </c>
      <c r="S3" s="2" t="s">
        <v>71</v>
      </c>
      <c r="T3" s="2" t="s">
        <v>72</v>
      </c>
      <c r="U3" s="2" t="s">
        <v>73</v>
      </c>
      <c r="V3" s="2" t="s">
        <v>73</v>
      </c>
      <c r="W3" s="2" t="s">
        <v>73</v>
      </c>
      <c r="X3" s="2" t="s">
        <v>74</v>
      </c>
      <c r="Y3" s="2" t="s">
        <v>75</v>
      </c>
      <c r="Z3" s="2" t="s">
        <v>76</v>
      </c>
      <c r="AA3" s="2" t="s">
        <v>76</v>
      </c>
      <c r="AB3" s="2" t="s">
        <v>76</v>
      </c>
      <c r="AC3" s="2" t="s">
        <v>77</v>
      </c>
      <c r="AD3" s="2" t="s">
        <v>77</v>
      </c>
      <c r="AE3" s="2" t="s">
        <v>78</v>
      </c>
      <c r="AF3" s="2" t="s">
        <v>77</v>
      </c>
      <c r="AG3" s="2" t="s">
        <v>77</v>
      </c>
      <c r="AH3" s="2" t="s">
        <v>77</v>
      </c>
      <c r="AI3" s="2" t="s">
        <v>77</v>
      </c>
    </row>
    <row r="4" spans="1:35" x14ac:dyDescent="0.25">
      <c r="A4" s="1">
        <v>140119</v>
      </c>
      <c r="B4" s="1" t="s">
        <v>79</v>
      </c>
      <c r="C4" s="1" t="s">
        <v>80</v>
      </c>
      <c r="D4" s="1" t="s">
        <v>81</v>
      </c>
      <c r="G4" s="1">
        <v>6.6</v>
      </c>
      <c r="H4" s="1">
        <v>0.39</v>
      </c>
      <c r="I4" s="1">
        <v>3.2</v>
      </c>
      <c r="J4" s="1">
        <v>48</v>
      </c>
      <c r="AE4" s="1">
        <v>15</v>
      </c>
      <c r="AF4" s="1" t="s">
        <v>82</v>
      </c>
      <c r="AG4" s="1" t="s">
        <v>82</v>
      </c>
      <c r="AH4" s="1" t="s">
        <v>82</v>
      </c>
      <c r="AI4" s="1" t="s">
        <v>82</v>
      </c>
    </row>
    <row r="5" spans="1:35" x14ac:dyDescent="0.25">
      <c r="A5" s="1">
        <v>140119</v>
      </c>
      <c r="B5" s="1" t="s">
        <v>83</v>
      </c>
      <c r="C5" s="1" t="s">
        <v>80</v>
      </c>
      <c r="D5" s="1" t="s">
        <v>84</v>
      </c>
      <c r="G5" s="1">
        <v>7.3</v>
      </c>
      <c r="H5" s="1">
        <v>0.14000000000000001</v>
      </c>
      <c r="I5" s="1">
        <v>7</v>
      </c>
      <c r="J5" s="1">
        <v>4</v>
      </c>
      <c r="K5" s="1" t="s">
        <v>85</v>
      </c>
      <c r="L5" s="1" t="s">
        <v>85</v>
      </c>
      <c r="O5" s="1">
        <v>140</v>
      </c>
      <c r="R5" s="1">
        <v>1</v>
      </c>
      <c r="AC5" s="1" t="s">
        <v>82</v>
      </c>
      <c r="AD5" s="1" t="s">
        <v>82</v>
      </c>
      <c r="AE5" s="1">
        <v>2</v>
      </c>
      <c r="AG5" s="1" t="s">
        <v>82</v>
      </c>
    </row>
    <row r="6" spans="1:35" x14ac:dyDescent="0.25">
      <c r="A6" s="1">
        <v>140119</v>
      </c>
      <c r="B6" s="1" t="s">
        <v>86</v>
      </c>
      <c r="C6" s="1" t="s">
        <v>80</v>
      </c>
      <c r="D6" s="1" t="s">
        <v>87</v>
      </c>
      <c r="G6" s="1">
        <v>7.3</v>
      </c>
      <c r="H6" s="1">
        <v>0.19</v>
      </c>
      <c r="I6" s="1">
        <v>7</v>
      </c>
      <c r="J6" s="1">
        <v>4</v>
      </c>
      <c r="K6" s="1" t="s">
        <v>85</v>
      </c>
      <c r="L6" s="1" t="s">
        <v>85</v>
      </c>
      <c r="O6" s="1">
        <v>130</v>
      </c>
      <c r="R6" s="1">
        <v>1</v>
      </c>
      <c r="AC6" s="1" t="s">
        <v>82</v>
      </c>
      <c r="AD6" s="1" t="s">
        <v>82</v>
      </c>
      <c r="AE6" s="1" t="s">
        <v>88</v>
      </c>
      <c r="AG6" s="1" t="s">
        <v>82</v>
      </c>
    </row>
    <row r="7" spans="1:35" x14ac:dyDescent="0.25">
      <c r="A7" s="1">
        <v>140119</v>
      </c>
      <c r="B7" s="1" t="s">
        <v>89</v>
      </c>
      <c r="C7" s="1" t="s">
        <v>80</v>
      </c>
      <c r="D7" s="1" t="s">
        <v>90</v>
      </c>
      <c r="G7" s="1">
        <v>7.3</v>
      </c>
      <c r="H7" s="1">
        <v>0.11</v>
      </c>
      <c r="I7" s="1">
        <v>7.1</v>
      </c>
      <c r="J7" s="1">
        <v>4</v>
      </c>
      <c r="K7" s="1" t="s">
        <v>85</v>
      </c>
      <c r="L7" s="1" t="s">
        <v>85</v>
      </c>
      <c r="O7" s="1">
        <v>120</v>
      </c>
      <c r="R7" s="1">
        <v>1</v>
      </c>
      <c r="AC7" s="1" t="s">
        <v>82</v>
      </c>
      <c r="AD7" s="1" t="s">
        <v>82</v>
      </c>
      <c r="AE7" s="1" t="s">
        <v>88</v>
      </c>
      <c r="AG7" s="1" t="s">
        <v>82</v>
      </c>
    </row>
    <row r="8" spans="1:35" x14ac:dyDescent="0.25">
      <c r="A8" s="1">
        <v>140119</v>
      </c>
      <c r="B8" s="1" t="s">
        <v>91</v>
      </c>
      <c r="C8" s="1" t="s">
        <v>80</v>
      </c>
      <c r="D8" s="1" t="s">
        <v>92</v>
      </c>
      <c r="M8" s="1">
        <v>86.6</v>
      </c>
    </row>
    <row r="9" spans="1:35" x14ac:dyDescent="0.25">
      <c r="A9" s="1">
        <v>140119</v>
      </c>
      <c r="B9" s="1" t="s">
        <v>93</v>
      </c>
      <c r="C9" s="1" t="s">
        <v>80</v>
      </c>
      <c r="D9" s="1" t="s">
        <v>94</v>
      </c>
      <c r="G9" s="1">
        <v>6.1</v>
      </c>
    </row>
    <row r="10" spans="1:35" x14ac:dyDescent="0.25">
      <c r="A10" s="1">
        <v>120219</v>
      </c>
      <c r="B10" s="1" t="s">
        <v>95</v>
      </c>
      <c r="C10" s="1" t="s">
        <v>80</v>
      </c>
      <c r="D10" s="1" t="s">
        <v>84</v>
      </c>
      <c r="G10" s="1">
        <v>7.1</v>
      </c>
      <c r="H10" s="1">
        <v>0.13</v>
      </c>
      <c r="I10" s="1">
        <v>7.1</v>
      </c>
      <c r="J10" s="1">
        <v>4</v>
      </c>
      <c r="K10" s="1" t="s">
        <v>85</v>
      </c>
      <c r="L10" s="1" t="s">
        <v>85</v>
      </c>
      <c r="O10" s="1">
        <v>180</v>
      </c>
      <c r="R10" s="1">
        <v>1</v>
      </c>
      <c r="AC10" s="1" t="s">
        <v>82</v>
      </c>
      <c r="AD10" s="1" t="s">
        <v>82</v>
      </c>
      <c r="AE10" s="1">
        <v>1</v>
      </c>
      <c r="AG10" s="1" t="s">
        <v>82</v>
      </c>
    </row>
    <row r="11" spans="1:35" x14ac:dyDescent="0.25">
      <c r="A11" s="1">
        <v>120219</v>
      </c>
      <c r="B11" s="1" t="s">
        <v>96</v>
      </c>
      <c r="C11" s="1" t="s">
        <v>80</v>
      </c>
      <c r="D11" s="1" t="s">
        <v>87</v>
      </c>
      <c r="G11" s="1">
        <v>7.1</v>
      </c>
      <c r="H11" s="1">
        <v>0.11</v>
      </c>
      <c r="I11" s="1">
        <v>7.1</v>
      </c>
      <c r="J11" s="1">
        <v>4</v>
      </c>
      <c r="K11" s="1" t="s">
        <v>85</v>
      </c>
      <c r="L11" s="1" t="s">
        <v>85</v>
      </c>
      <c r="O11" s="1">
        <v>180</v>
      </c>
      <c r="R11" s="1">
        <v>1</v>
      </c>
      <c r="AC11" s="1" t="s">
        <v>82</v>
      </c>
      <c r="AD11" s="1" t="s">
        <v>82</v>
      </c>
      <c r="AE11" s="1" t="s">
        <v>88</v>
      </c>
      <c r="AG11" s="1" t="s">
        <v>82</v>
      </c>
    </row>
    <row r="12" spans="1:35" x14ac:dyDescent="0.25">
      <c r="A12" s="1">
        <v>120219</v>
      </c>
      <c r="B12" s="1" t="s">
        <v>97</v>
      </c>
      <c r="C12" s="1" t="s">
        <v>80</v>
      </c>
      <c r="D12" s="1" t="s">
        <v>90</v>
      </c>
      <c r="G12" s="1">
        <v>7.1</v>
      </c>
      <c r="H12" s="1" t="s">
        <v>98</v>
      </c>
      <c r="I12" s="1">
        <v>7.1</v>
      </c>
      <c r="J12" s="1">
        <v>4</v>
      </c>
      <c r="K12" s="1" t="s">
        <v>85</v>
      </c>
      <c r="L12" s="1" t="s">
        <v>85</v>
      </c>
      <c r="O12" s="1">
        <v>170</v>
      </c>
      <c r="R12" s="1">
        <v>1</v>
      </c>
      <c r="AC12" s="1" t="s">
        <v>82</v>
      </c>
      <c r="AD12" s="1" t="s">
        <v>82</v>
      </c>
      <c r="AE12" s="1">
        <v>2</v>
      </c>
      <c r="AG12" s="1" t="s">
        <v>82</v>
      </c>
    </row>
    <row r="13" spans="1:35" x14ac:dyDescent="0.25">
      <c r="A13" s="1">
        <v>120319</v>
      </c>
      <c r="B13" s="1" t="s">
        <v>99</v>
      </c>
      <c r="C13" s="1" t="s">
        <v>80</v>
      </c>
      <c r="D13" s="1" t="s">
        <v>81</v>
      </c>
      <c r="G13" s="1">
        <v>6.5</v>
      </c>
      <c r="H13" s="1">
        <v>0.49</v>
      </c>
      <c r="I13" s="1">
        <v>3.3</v>
      </c>
      <c r="J13" s="1">
        <v>45</v>
      </c>
      <c r="AE13" s="1">
        <v>9</v>
      </c>
      <c r="AF13" s="1" t="s">
        <v>82</v>
      </c>
      <c r="AG13" s="1" t="s">
        <v>82</v>
      </c>
      <c r="AH13" s="1" t="s">
        <v>82</v>
      </c>
      <c r="AI13" s="1" t="s">
        <v>82</v>
      </c>
    </row>
    <row r="14" spans="1:35" x14ac:dyDescent="0.25">
      <c r="A14" s="1">
        <v>120319</v>
      </c>
      <c r="B14" s="1" t="s">
        <v>100</v>
      </c>
      <c r="C14" s="1" t="s">
        <v>80</v>
      </c>
      <c r="D14" s="1" t="s">
        <v>84</v>
      </c>
      <c r="G14" s="1">
        <v>7.3</v>
      </c>
      <c r="H14" s="1" t="s">
        <v>98</v>
      </c>
      <c r="I14" s="1">
        <v>7.3</v>
      </c>
      <c r="J14" s="1">
        <v>3</v>
      </c>
      <c r="K14" s="1" t="s">
        <v>85</v>
      </c>
      <c r="L14" s="1" t="s">
        <v>85</v>
      </c>
      <c r="O14" s="1">
        <v>100</v>
      </c>
      <c r="R14" s="1">
        <v>1</v>
      </c>
      <c r="AC14" s="1" t="s">
        <v>82</v>
      </c>
      <c r="AD14" s="1" t="s">
        <v>82</v>
      </c>
      <c r="AE14" s="1">
        <v>10</v>
      </c>
      <c r="AG14" s="1" t="s">
        <v>82</v>
      </c>
    </row>
    <row r="15" spans="1:35" x14ac:dyDescent="0.25">
      <c r="A15" s="1">
        <v>120319</v>
      </c>
      <c r="B15" s="1" t="s">
        <v>101</v>
      </c>
      <c r="C15" s="1" t="s">
        <v>80</v>
      </c>
      <c r="D15" s="1" t="s">
        <v>87</v>
      </c>
      <c r="G15" s="1">
        <v>7.2</v>
      </c>
      <c r="H15" s="1" t="s">
        <v>98</v>
      </c>
      <c r="I15" s="1">
        <v>7.3</v>
      </c>
      <c r="J15" s="1">
        <v>3</v>
      </c>
      <c r="K15" s="1" t="s">
        <v>85</v>
      </c>
      <c r="L15" s="1" t="s">
        <v>85</v>
      </c>
      <c r="O15" s="1">
        <v>100</v>
      </c>
      <c r="R15" s="1">
        <v>1</v>
      </c>
      <c r="AC15" s="1" t="s">
        <v>82</v>
      </c>
      <c r="AD15" s="1" t="s">
        <v>82</v>
      </c>
      <c r="AE15" s="1" t="s">
        <v>88</v>
      </c>
      <c r="AG15" s="1" t="s">
        <v>82</v>
      </c>
    </row>
    <row r="16" spans="1:35" x14ac:dyDescent="0.25">
      <c r="A16" s="1">
        <v>120319</v>
      </c>
      <c r="B16" s="1" t="s">
        <v>102</v>
      </c>
      <c r="C16" s="1" t="s">
        <v>80</v>
      </c>
      <c r="D16" s="1" t="s">
        <v>90</v>
      </c>
      <c r="G16" s="1">
        <v>7.3</v>
      </c>
      <c r="H16" s="1" t="s">
        <v>98</v>
      </c>
      <c r="I16" s="1">
        <v>7.3</v>
      </c>
      <c r="J16" s="1">
        <v>3</v>
      </c>
      <c r="K16" s="1" t="s">
        <v>85</v>
      </c>
      <c r="L16" s="1" t="s">
        <v>85</v>
      </c>
      <c r="O16" s="1">
        <v>110</v>
      </c>
      <c r="R16" s="1">
        <v>1</v>
      </c>
      <c r="AC16" s="1" t="s">
        <v>82</v>
      </c>
      <c r="AD16" s="1" t="s">
        <v>82</v>
      </c>
      <c r="AE16" s="1">
        <v>6</v>
      </c>
      <c r="AG16" s="1" t="s">
        <v>82</v>
      </c>
    </row>
    <row r="17" spans="1:35" x14ac:dyDescent="0.25">
      <c r="A17" s="1">
        <v>80419</v>
      </c>
      <c r="B17" s="1" t="s">
        <v>103</v>
      </c>
      <c r="C17" s="1" t="s">
        <v>80</v>
      </c>
      <c r="D17" s="1" t="s">
        <v>84</v>
      </c>
      <c r="G17" s="1">
        <v>7.2</v>
      </c>
      <c r="H17" s="1">
        <v>0.14000000000000001</v>
      </c>
      <c r="I17" s="1">
        <v>7.4</v>
      </c>
      <c r="J17" s="1">
        <v>4</v>
      </c>
      <c r="K17" s="1" t="s">
        <v>85</v>
      </c>
      <c r="L17" s="1" t="s">
        <v>85</v>
      </c>
      <c r="O17" s="1">
        <v>110</v>
      </c>
      <c r="R17" s="1">
        <v>1</v>
      </c>
      <c r="AC17" s="1" t="s">
        <v>82</v>
      </c>
      <c r="AD17" s="1" t="s">
        <v>82</v>
      </c>
      <c r="AE17" s="1">
        <v>7</v>
      </c>
      <c r="AG17" s="1" t="s">
        <v>82</v>
      </c>
    </row>
    <row r="18" spans="1:35" x14ac:dyDescent="0.25">
      <c r="A18" s="1">
        <v>80419</v>
      </c>
      <c r="B18" s="1" t="s">
        <v>104</v>
      </c>
      <c r="C18" s="1" t="s">
        <v>80</v>
      </c>
      <c r="D18" s="1" t="s">
        <v>87</v>
      </c>
      <c r="G18" s="1">
        <v>7.1</v>
      </c>
      <c r="H18" s="1">
        <v>0.13</v>
      </c>
      <c r="I18" s="1">
        <v>7.4</v>
      </c>
      <c r="J18" s="1">
        <v>4</v>
      </c>
      <c r="K18" s="1" t="s">
        <v>85</v>
      </c>
      <c r="L18" s="1" t="s">
        <v>85</v>
      </c>
      <c r="O18" s="1">
        <v>110</v>
      </c>
      <c r="R18" s="1">
        <v>1</v>
      </c>
      <c r="AC18" s="1" t="s">
        <v>82</v>
      </c>
      <c r="AD18" s="1" t="s">
        <v>82</v>
      </c>
      <c r="AE18" s="1">
        <v>20</v>
      </c>
      <c r="AG18" s="1" t="s">
        <v>82</v>
      </c>
    </row>
    <row r="19" spans="1:35" x14ac:dyDescent="0.25">
      <c r="A19" s="1">
        <v>80419</v>
      </c>
      <c r="B19" s="1" t="s">
        <v>105</v>
      </c>
      <c r="C19" s="1" t="s">
        <v>80</v>
      </c>
      <c r="D19" s="1" t="s">
        <v>90</v>
      </c>
      <c r="G19" s="1">
        <v>7.2</v>
      </c>
      <c r="H19" s="1">
        <v>0.12</v>
      </c>
      <c r="I19" s="1">
        <v>7.3</v>
      </c>
      <c r="J19" s="1">
        <v>4</v>
      </c>
      <c r="K19" s="1" t="s">
        <v>85</v>
      </c>
      <c r="L19" s="1" t="s">
        <v>85</v>
      </c>
      <c r="O19" s="1">
        <v>110</v>
      </c>
      <c r="R19" s="1">
        <v>1</v>
      </c>
      <c r="AC19" s="1" t="s">
        <v>82</v>
      </c>
      <c r="AD19" s="1" t="s">
        <v>82</v>
      </c>
      <c r="AE19" s="1">
        <v>70</v>
      </c>
      <c r="AG19" s="1" t="s">
        <v>82</v>
      </c>
    </row>
    <row r="20" spans="1:35" x14ac:dyDescent="0.25">
      <c r="A20" s="1">
        <v>230419</v>
      </c>
      <c r="B20" s="1" t="s">
        <v>106</v>
      </c>
      <c r="C20" s="1" t="s">
        <v>80</v>
      </c>
      <c r="D20" s="1" t="s">
        <v>81</v>
      </c>
      <c r="G20" s="1">
        <v>6.5</v>
      </c>
      <c r="H20" s="1">
        <v>0.35</v>
      </c>
      <c r="I20" s="1">
        <v>3.2</v>
      </c>
      <c r="J20" s="1">
        <v>50</v>
      </c>
      <c r="AE20" s="1">
        <v>15</v>
      </c>
      <c r="AF20" s="1" t="s">
        <v>82</v>
      </c>
      <c r="AG20" s="1" t="s">
        <v>82</v>
      </c>
      <c r="AH20" s="1" t="s">
        <v>82</v>
      </c>
      <c r="AI20" s="1" t="s">
        <v>82</v>
      </c>
    </row>
    <row r="21" spans="1:35" x14ac:dyDescent="0.25">
      <c r="A21" s="1">
        <v>230419</v>
      </c>
      <c r="B21" s="1" t="s">
        <v>107</v>
      </c>
      <c r="C21" s="1" t="s">
        <v>80</v>
      </c>
      <c r="D21" s="1" t="s">
        <v>84</v>
      </c>
      <c r="G21" s="1">
        <v>7.1</v>
      </c>
      <c r="H21" s="1">
        <v>0.18</v>
      </c>
      <c r="I21" s="1">
        <v>7.3</v>
      </c>
      <c r="J21" s="1">
        <v>3</v>
      </c>
      <c r="K21" s="1" t="s">
        <v>85</v>
      </c>
      <c r="L21" s="1" t="s">
        <v>85</v>
      </c>
      <c r="O21" s="1">
        <v>110</v>
      </c>
      <c r="R21" s="1">
        <v>1</v>
      </c>
      <c r="AC21" s="1" t="s">
        <v>82</v>
      </c>
      <c r="AD21" s="1" t="s">
        <v>82</v>
      </c>
      <c r="AE21" s="1">
        <v>4</v>
      </c>
      <c r="AG21" s="1" t="s">
        <v>82</v>
      </c>
    </row>
    <row r="22" spans="1:35" x14ac:dyDescent="0.25">
      <c r="A22" s="1">
        <v>230419</v>
      </c>
      <c r="B22" s="1" t="s">
        <v>108</v>
      </c>
      <c r="C22" s="1" t="s">
        <v>80</v>
      </c>
      <c r="D22" s="1" t="s">
        <v>87</v>
      </c>
      <c r="G22" s="1">
        <v>7.2</v>
      </c>
      <c r="H22" s="1">
        <v>0.15</v>
      </c>
      <c r="I22" s="1">
        <v>7.3</v>
      </c>
      <c r="J22" s="1">
        <v>3</v>
      </c>
      <c r="K22" s="1" t="s">
        <v>85</v>
      </c>
      <c r="L22" s="1" t="s">
        <v>85</v>
      </c>
      <c r="O22" s="1">
        <v>110</v>
      </c>
      <c r="R22" s="1">
        <v>1</v>
      </c>
      <c r="AC22" s="1" t="s">
        <v>82</v>
      </c>
      <c r="AD22" s="1" t="s">
        <v>82</v>
      </c>
      <c r="AE22" s="1">
        <v>15</v>
      </c>
      <c r="AG22" s="1" t="s">
        <v>82</v>
      </c>
    </row>
    <row r="23" spans="1:35" x14ac:dyDescent="0.25">
      <c r="A23" s="1">
        <v>230419</v>
      </c>
      <c r="B23" s="1" t="s">
        <v>109</v>
      </c>
      <c r="C23" s="1" t="s">
        <v>80</v>
      </c>
      <c r="D23" s="1" t="s">
        <v>90</v>
      </c>
      <c r="G23" s="1">
        <v>7.2</v>
      </c>
      <c r="H23" s="1">
        <v>0.1</v>
      </c>
      <c r="I23" s="1">
        <v>7.4</v>
      </c>
      <c r="J23" s="1">
        <v>3</v>
      </c>
      <c r="K23" s="1" t="s">
        <v>85</v>
      </c>
      <c r="L23" s="1" t="s">
        <v>85</v>
      </c>
      <c r="O23" s="1">
        <v>100</v>
      </c>
      <c r="R23" s="1">
        <v>1</v>
      </c>
      <c r="AC23" s="1" t="s">
        <v>82</v>
      </c>
      <c r="AD23" s="1" t="s">
        <v>82</v>
      </c>
      <c r="AE23" s="1">
        <v>20</v>
      </c>
      <c r="AG23" s="1" t="s">
        <v>82</v>
      </c>
    </row>
    <row r="24" spans="1:35" x14ac:dyDescent="0.25">
      <c r="A24" s="1">
        <v>230419</v>
      </c>
      <c r="B24" s="1" t="s">
        <v>110</v>
      </c>
      <c r="C24" s="1" t="s">
        <v>80</v>
      </c>
      <c r="D24" s="1" t="s">
        <v>92</v>
      </c>
      <c r="M24" s="1">
        <v>89.7</v>
      </c>
    </row>
    <row r="25" spans="1:35" x14ac:dyDescent="0.25">
      <c r="A25" s="1">
        <v>230419</v>
      </c>
      <c r="B25" s="1" t="s">
        <v>111</v>
      </c>
      <c r="C25" s="1" t="s">
        <v>80</v>
      </c>
      <c r="D25" s="1" t="s">
        <v>94</v>
      </c>
      <c r="G25" s="1">
        <v>6.1</v>
      </c>
    </row>
    <row r="26" spans="1:35" x14ac:dyDescent="0.25">
      <c r="A26" s="1">
        <v>60519</v>
      </c>
      <c r="B26" s="1" t="s">
        <v>112</v>
      </c>
      <c r="C26" s="1" t="s">
        <v>80</v>
      </c>
      <c r="D26" s="1" t="s">
        <v>84</v>
      </c>
      <c r="G26" s="1">
        <v>7.2</v>
      </c>
      <c r="H26" s="1">
        <v>0.16</v>
      </c>
      <c r="I26" s="1">
        <v>7.4</v>
      </c>
      <c r="J26" s="1">
        <v>3</v>
      </c>
      <c r="K26" s="1" t="s">
        <v>85</v>
      </c>
      <c r="L26" s="1" t="s">
        <v>85</v>
      </c>
      <c r="O26" s="1">
        <v>92</v>
      </c>
      <c r="R26" s="1">
        <v>1</v>
      </c>
      <c r="AC26" s="1" t="s">
        <v>82</v>
      </c>
      <c r="AD26" s="1" t="s">
        <v>82</v>
      </c>
      <c r="AE26" s="1">
        <v>140</v>
      </c>
      <c r="AG26" s="1" t="s">
        <v>82</v>
      </c>
    </row>
    <row r="27" spans="1:35" x14ac:dyDescent="0.25">
      <c r="A27" s="1">
        <v>60519</v>
      </c>
      <c r="B27" s="1" t="s">
        <v>113</v>
      </c>
      <c r="C27" s="1" t="s">
        <v>80</v>
      </c>
      <c r="D27" s="1" t="s">
        <v>87</v>
      </c>
      <c r="G27" s="1">
        <v>7.1</v>
      </c>
      <c r="H27" s="1">
        <v>0.13</v>
      </c>
      <c r="I27" s="1">
        <v>7.3</v>
      </c>
      <c r="J27" s="1">
        <v>3</v>
      </c>
      <c r="K27" s="1" t="s">
        <v>85</v>
      </c>
      <c r="L27" s="1" t="s">
        <v>85</v>
      </c>
      <c r="O27" s="1">
        <v>94</v>
      </c>
      <c r="R27" s="1">
        <v>1</v>
      </c>
      <c r="AC27" s="1" t="s">
        <v>82</v>
      </c>
      <c r="AD27" s="1" t="s">
        <v>82</v>
      </c>
      <c r="AE27" s="1">
        <v>6</v>
      </c>
      <c r="AG27" s="1" t="s">
        <v>82</v>
      </c>
    </row>
    <row r="28" spans="1:35" x14ac:dyDescent="0.25">
      <c r="A28" s="1">
        <v>60519</v>
      </c>
      <c r="B28" s="1" t="s">
        <v>114</v>
      </c>
      <c r="C28" s="1" t="s">
        <v>80</v>
      </c>
      <c r="D28" s="1" t="s">
        <v>90</v>
      </c>
      <c r="G28" s="1">
        <v>7.2</v>
      </c>
      <c r="H28" s="1">
        <v>0.17</v>
      </c>
      <c r="I28" s="1">
        <v>7.3</v>
      </c>
      <c r="J28" s="1">
        <v>3</v>
      </c>
      <c r="K28" s="1" t="s">
        <v>85</v>
      </c>
      <c r="L28" s="1" t="s">
        <v>85</v>
      </c>
      <c r="O28" s="1">
        <v>110</v>
      </c>
      <c r="R28" s="1">
        <v>1</v>
      </c>
      <c r="AC28" s="1" t="s">
        <v>82</v>
      </c>
      <c r="AD28" s="1" t="s">
        <v>82</v>
      </c>
      <c r="AE28" s="1">
        <v>9</v>
      </c>
      <c r="AG28" s="1" t="s">
        <v>82</v>
      </c>
    </row>
    <row r="29" spans="1:35" x14ac:dyDescent="0.25">
      <c r="A29" s="1">
        <v>200519</v>
      </c>
      <c r="B29" s="1" t="s">
        <v>115</v>
      </c>
      <c r="C29" s="1" t="s">
        <v>80</v>
      </c>
      <c r="D29" s="1" t="s">
        <v>84</v>
      </c>
      <c r="G29" s="1">
        <v>7.3</v>
      </c>
      <c r="H29" s="1">
        <v>0.13</v>
      </c>
      <c r="I29" s="1">
        <v>7.6</v>
      </c>
      <c r="J29" s="1">
        <v>3</v>
      </c>
      <c r="K29" s="1" t="s">
        <v>85</v>
      </c>
      <c r="L29" s="1" t="s">
        <v>85</v>
      </c>
      <c r="O29" s="1">
        <v>87</v>
      </c>
      <c r="R29" s="1">
        <v>1</v>
      </c>
      <c r="AC29" s="1" t="s">
        <v>82</v>
      </c>
      <c r="AD29" s="1" t="s">
        <v>82</v>
      </c>
      <c r="AE29" s="1" t="s">
        <v>116</v>
      </c>
      <c r="AG29" s="1" t="s">
        <v>82</v>
      </c>
    </row>
    <row r="30" spans="1:35" x14ac:dyDescent="0.25">
      <c r="A30" s="1">
        <v>200519</v>
      </c>
      <c r="B30" s="1" t="s">
        <v>117</v>
      </c>
      <c r="C30" s="1" t="s">
        <v>80</v>
      </c>
      <c r="D30" s="1" t="s">
        <v>87</v>
      </c>
      <c r="G30" s="1">
        <v>7.3</v>
      </c>
      <c r="H30" s="1">
        <v>0.15</v>
      </c>
      <c r="I30" s="1">
        <v>7.5</v>
      </c>
      <c r="J30" s="1">
        <v>4</v>
      </c>
      <c r="K30" s="1" t="s">
        <v>85</v>
      </c>
      <c r="L30" s="1" t="s">
        <v>85</v>
      </c>
      <c r="O30" s="1">
        <v>88</v>
      </c>
      <c r="R30" s="1">
        <v>1</v>
      </c>
      <c r="AC30" s="1" t="s">
        <v>82</v>
      </c>
      <c r="AD30" s="1" t="s">
        <v>82</v>
      </c>
      <c r="AE30" s="1">
        <v>15</v>
      </c>
      <c r="AG30" s="1" t="s">
        <v>82</v>
      </c>
    </row>
    <row r="31" spans="1:35" x14ac:dyDescent="0.25">
      <c r="A31" s="1">
        <v>200519</v>
      </c>
      <c r="B31" s="1" t="s">
        <v>118</v>
      </c>
      <c r="C31" s="1" t="s">
        <v>80</v>
      </c>
      <c r="D31" s="1" t="s">
        <v>90</v>
      </c>
      <c r="G31" s="1">
        <v>7.2</v>
      </c>
      <c r="H31" s="1">
        <v>0.12</v>
      </c>
      <c r="I31" s="1">
        <v>7.5</v>
      </c>
      <c r="J31" s="1">
        <v>4</v>
      </c>
      <c r="K31" s="1" t="s">
        <v>85</v>
      </c>
      <c r="L31" s="1" t="s">
        <v>85</v>
      </c>
      <c r="O31" s="1">
        <v>84</v>
      </c>
      <c r="R31" s="1">
        <v>1</v>
      </c>
      <c r="AC31" s="1" t="s">
        <v>82</v>
      </c>
      <c r="AD31" s="1" t="s">
        <v>82</v>
      </c>
      <c r="AE31" s="1">
        <v>7</v>
      </c>
      <c r="AG31" s="1" t="s">
        <v>82</v>
      </c>
    </row>
    <row r="32" spans="1:35" x14ac:dyDescent="0.25">
      <c r="A32" s="1">
        <v>40619</v>
      </c>
      <c r="B32" s="1" t="s">
        <v>119</v>
      </c>
      <c r="C32" s="1" t="s">
        <v>80</v>
      </c>
      <c r="D32" s="1" t="s">
        <v>81</v>
      </c>
      <c r="G32" s="1">
        <v>6.4</v>
      </c>
      <c r="H32" s="1">
        <v>0.47</v>
      </c>
      <c r="I32" s="1">
        <v>3.2</v>
      </c>
      <c r="J32" s="1">
        <v>50</v>
      </c>
      <c r="AE32" s="1">
        <v>30</v>
      </c>
      <c r="AF32" s="1">
        <v>1</v>
      </c>
      <c r="AG32" s="1" t="s">
        <v>82</v>
      </c>
      <c r="AH32" s="1">
        <v>1</v>
      </c>
      <c r="AI32" s="1">
        <v>1</v>
      </c>
    </row>
    <row r="33" spans="1:35" x14ac:dyDescent="0.25">
      <c r="A33" s="1">
        <v>40619</v>
      </c>
      <c r="B33" s="1" t="s">
        <v>120</v>
      </c>
      <c r="C33" s="1" t="s">
        <v>80</v>
      </c>
      <c r="D33" s="1" t="s">
        <v>84</v>
      </c>
      <c r="G33" s="1">
        <v>7.2</v>
      </c>
      <c r="H33" s="1">
        <v>0.12</v>
      </c>
      <c r="I33" s="1">
        <v>7.6</v>
      </c>
      <c r="J33" s="1">
        <v>4</v>
      </c>
      <c r="K33" s="1" t="s">
        <v>85</v>
      </c>
      <c r="L33" s="1" t="s">
        <v>85</v>
      </c>
      <c r="N33" s="1" t="s">
        <v>121</v>
      </c>
      <c r="P33" s="1">
        <v>82</v>
      </c>
      <c r="Q33" s="1">
        <v>5.5</v>
      </c>
      <c r="S33" s="1">
        <v>2.2999999999999998</v>
      </c>
      <c r="T33" s="1">
        <v>9.9</v>
      </c>
      <c r="U33" s="1" t="s">
        <v>122</v>
      </c>
      <c r="V33" s="1">
        <v>12</v>
      </c>
      <c r="W33" s="1">
        <v>2</v>
      </c>
      <c r="X33" s="1" t="s">
        <v>123</v>
      </c>
      <c r="Y33" s="1">
        <v>2.6</v>
      </c>
      <c r="Z33" s="1" t="s">
        <v>124</v>
      </c>
      <c r="AA33" s="1" t="s">
        <v>125</v>
      </c>
      <c r="AB33" s="1" t="s">
        <v>126</v>
      </c>
      <c r="AC33" s="1" t="s">
        <v>82</v>
      </c>
      <c r="AD33" s="1" t="s">
        <v>82</v>
      </c>
      <c r="AE33" s="1">
        <v>1</v>
      </c>
      <c r="AF33" s="1" t="s">
        <v>82</v>
      </c>
      <c r="AG33" s="1" t="s">
        <v>82</v>
      </c>
    </row>
    <row r="34" spans="1:35" x14ac:dyDescent="0.25">
      <c r="A34" s="1">
        <v>40619</v>
      </c>
      <c r="B34" s="1" t="s">
        <v>127</v>
      </c>
      <c r="C34" s="1" t="s">
        <v>80</v>
      </c>
      <c r="D34" s="1" t="s">
        <v>87</v>
      </c>
      <c r="G34" s="1">
        <v>7.2</v>
      </c>
      <c r="H34" s="1">
        <v>0.15</v>
      </c>
      <c r="I34" s="1">
        <v>7.5</v>
      </c>
      <c r="J34" s="1">
        <v>4</v>
      </c>
      <c r="K34" s="1" t="s">
        <v>85</v>
      </c>
      <c r="L34" s="1" t="s">
        <v>85</v>
      </c>
      <c r="O34" s="1">
        <v>96</v>
      </c>
      <c r="R34" s="1">
        <v>1</v>
      </c>
      <c r="AC34" s="1" t="s">
        <v>82</v>
      </c>
      <c r="AD34" s="1" t="s">
        <v>82</v>
      </c>
      <c r="AE34" s="1">
        <v>1</v>
      </c>
      <c r="AG34" s="1" t="s">
        <v>82</v>
      </c>
    </row>
    <row r="35" spans="1:35" x14ac:dyDescent="0.25">
      <c r="A35" s="1">
        <v>40619</v>
      </c>
      <c r="B35" s="1" t="s">
        <v>128</v>
      </c>
      <c r="C35" s="1" t="s">
        <v>80</v>
      </c>
      <c r="D35" s="1" t="s">
        <v>90</v>
      </c>
      <c r="G35" s="1">
        <v>7.2</v>
      </c>
      <c r="H35" s="1">
        <v>0.13</v>
      </c>
      <c r="I35" s="1">
        <v>7.6</v>
      </c>
      <c r="J35" s="1">
        <v>4</v>
      </c>
      <c r="K35" s="1" t="s">
        <v>85</v>
      </c>
      <c r="L35" s="1" t="s">
        <v>85</v>
      </c>
      <c r="O35" s="1">
        <v>94</v>
      </c>
      <c r="R35" s="1">
        <v>1</v>
      </c>
      <c r="AC35" s="1" t="s">
        <v>82</v>
      </c>
      <c r="AD35" s="1" t="s">
        <v>82</v>
      </c>
      <c r="AE35" s="1">
        <v>4</v>
      </c>
      <c r="AG35" s="1" t="s">
        <v>82</v>
      </c>
    </row>
    <row r="36" spans="1:35" x14ac:dyDescent="0.25">
      <c r="A36" s="1">
        <v>40619</v>
      </c>
      <c r="B36" s="1" t="s">
        <v>129</v>
      </c>
      <c r="C36" s="1" t="s">
        <v>80</v>
      </c>
      <c r="D36" s="1" t="s">
        <v>92</v>
      </c>
      <c r="M36" s="1">
        <v>84</v>
      </c>
    </row>
    <row r="37" spans="1:35" x14ac:dyDescent="0.25">
      <c r="A37" s="1">
        <v>40619</v>
      </c>
      <c r="B37" s="1" t="s">
        <v>130</v>
      </c>
      <c r="C37" s="1" t="s">
        <v>80</v>
      </c>
      <c r="D37" s="1" t="s">
        <v>94</v>
      </c>
      <c r="G37" s="1">
        <v>6.2</v>
      </c>
    </row>
    <row r="38" spans="1:35" x14ac:dyDescent="0.25">
      <c r="A38" s="1">
        <v>220719</v>
      </c>
      <c r="B38" s="1" t="s">
        <v>131</v>
      </c>
      <c r="C38" s="1" t="s">
        <v>80</v>
      </c>
      <c r="D38" s="1" t="s">
        <v>81</v>
      </c>
      <c r="G38" s="1">
        <v>6.4</v>
      </c>
      <c r="H38" s="1">
        <v>0.31</v>
      </c>
      <c r="I38" s="1">
        <v>3.2</v>
      </c>
      <c r="J38" s="1">
        <v>48</v>
      </c>
      <c r="AE38" s="1">
        <v>25</v>
      </c>
      <c r="AF38" s="1" t="s">
        <v>82</v>
      </c>
      <c r="AG38" s="1" t="s">
        <v>82</v>
      </c>
      <c r="AH38" s="1">
        <v>1</v>
      </c>
      <c r="AI38" s="1">
        <v>6</v>
      </c>
    </row>
    <row r="39" spans="1:35" x14ac:dyDescent="0.25">
      <c r="A39" s="1">
        <v>220719</v>
      </c>
      <c r="B39" s="1" t="s">
        <v>132</v>
      </c>
      <c r="C39" s="1" t="s">
        <v>80</v>
      </c>
      <c r="D39" s="1" t="s">
        <v>84</v>
      </c>
      <c r="G39" s="1">
        <v>7.1</v>
      </c>
      <c r="H39" s="1">
        <v>0.16</v>
      </c>
      <c r="I39" s="1">
        <v>7.6</v>
      </c>
      <c r="J39" s="1">
        <v>2</v>
      </c>
      <c r="K39" s="1" t="s">
        <v>85</v>
      </c>
      <c r="L39" s="1" t="s">
        <v>85</v>
      </c>
      <c r="O39" s="1">
        <v>100</v>
      </c>
      <c r="R39" s="1">
        <v>1</v>
      </c>
      <c r="AC39" s="1" t="s">
        <v>82</v>
      </c>
      <c r="AD39" s="1" t="s">
        <v>82</v>
      </c>
      <c r="AE39" s="1">
        <v>4</v>
      </c>
      <c r="AG39" s="1" t="s">
        <v>82</v>
      </c>
    </row>
    <row r="40" spans="1:35" x14ac:dyDescent="0.25">
      <c r="A40" s="1">
        <v>220719</v>
      </c>
      <c r="B40" s="1" t="s">
        <v>133</v>
      </c>
      <c r="C40" s="1" t="s">
        <v>80</v>
      </c>
      <c r="D40" s="1" t="s">
        <v>87</v>
      </c>
      <c r="G40" s="1">
        <v>7.2</v>
      </c>
      <c r="H40" s="1">
        <v>0.49</v>
      </c>
      <c r="I40" s="1">
        <v>7.6</v>
      </c>
      <c r="J40" s="1">
        <v>2</v>
      </c>
      <c r="K40" s="1" t="s">
        <v>85</v>
      </c>
      <c r="L40" s="1" t="s">
        <v>85</v>
      </c>
      <c r="O40" s="1">
        <v>130</v>
      </c>
      <c r="R40" s="1">
        <v>1</v>
      </c>
      <c r="AC40" s="1" t="s">
        <v>82</v>
      </c>
      <c r="AD40" s="1" t="s">
        <v>82</v>
      </c>
      <c r="AE40" s="1">
        <v>2</v>
      </c>
      <c r="AG40" s="1" t="s">
        <v>82</v>
      </c>
    </row>
    <row r="41" spans="1:35" x14ac:dyDescent="0.25">
      <c r="A41" s="1">
        <v>120819</v>
      </c>
      <c r="B41" s="1" t="s">
        <v>134</v>
      </c>
      <c r="C41" s="1" t="s">
        <v>80</v>
      </c>
      <c r="E41" s="1" t="s">
        <v>135</v>
      </c>
      <c r="H41" s="1">
        <v>0.48</v>
      </c>
      <c r="AE41" s="1">
        <v>230</v>
      </c>
      <c r="AH41" s="1" t="s">
        <v>82</v>
      </c>
      <c r="AI41" s="1">
        <v>2</v>
      </c>
    </row>
    <row r="42" spans="1:35" x14ac:dyDescent="0.25">
      <c r="A42" s="1">
        <v>190819</v>
      </c>
      <c r="B42" s="1" t="s">
        <v>136</v>
      </c>
      <c r="C42" s="1" t="s">
        <v>80</v>
      </c>
      <c r="E42" s="1" t="s">
        <v>137</v>
      </c>
      <c r="AE42" s="1">
        <v>1</v>
      </c>
      <c r="AH42" s="1" t="s">
        <v>82</v>
      </c>
      <c r="AI42" s="1" t="s">
        <v>82</v>
      </c>
    </row>
    <row r="43" spans="1:35" x14ac:dyDescent="0.25">
      <c r="A43" s="1">
        <v>190819</v>
      </c>
      <c r="B43" s="1" t="s">
        <v>138</v>
      </c>
      <c r="C43" s="1" t="s">
        <v>80</v>
      </c>
      <c r="D43" s="1" t="s">
        <v>84</v>
      </c>
      <c r="G43" s="1">
        <v>7.1</v>
      </c>
      <c r="H43" s="1">
        <v>0.21</v>
      </c>
      <c r="I43" s="1">
        <v>7.6</v>
      </c>
      <c r="J43" s="1">
        <v>4</v>
      </c>
      <c r="K43" s="1" t="s">
        <v>85</v>
      </c>
      <c r="L43" s="1" t="s">
        <v>85</v>
      </c>
      <c r="O43" s="1">
        <v>140</v>
      </c>
      <c r="R43" s="1">
        <v>1</v>
      </c>
      <c r="AC43" s="1" t="s">
        <v>82</v>
      </c>
      <c r="AD43" s="1" t="s">
        <v>82</v>
      </c>
      <c r="AE43" s="1">
        <v>2</v>
      </c>
      <c r="AG43" s="1" t="s">
        <v>82</v>
      </c>
    </row>
    <row r="44" spans="1:35" x14ac:dyDescent="0.25">
      <c r="A44" s="1">
        <v>190819</v>
      </c>
      <c r="B44" s="1" t="s">
        <v>139</v>
      </c>
      <c r="C44" s="1" t="s">
        <v>80</v>
      </c>
      <c r="D44" s="1" t="s">
        <v>87</v>
      </c>
      <c r="G44" s="1">
        <v>7.1</v>
      </c>
      <c r="H44" s="1">
        <v>0.16</v>
      </c>
      <c r="I44" s="1">
        <v>7.5</v>
      </c>
      <c r="J44" s="1">
        <v>4</v>
      </c>
      <c r="K44" s="1" t="s">
        <v>85</v>
      </c>
      <c r="L44" s="1" t="s">
        <v>85</v>
      </c>
      <c r="O44" s="1">
        <v>140</v>
      </c>
      <c r="R44" s="1">
        <v>1</v>
      </c>
      <c r="AC44" s="1" t="s">
        <v>82</v>
      </c>
      <c r="AD44" s="1" t="s">
        <v>82</v>
      </c>
      <c r="AE44" s="1">
        <v>2</v>
      </c>
      <c r="AG44" s="1" t="s">
        <v>82</v>
      </c>
    </row>
    <row r="45" spans="1:35" x14ac:dyDescent="0.25">
      <c r="A45" s="1">
        <v>190819</v>
      </c>
      <c r="B45" s="1" t="s">
        <v>140</v>
      </c>
      <c r="C45" s="1" t="s">
        <v>80</v>
      </c>
      <c r="D45" s="1" t="s">
        <v>90</v>
      </c>
      <c r="G45" s="1">
        <v>7.2</v>
      </c>
      <c r="H45" s="1">
        <v>0.15</v>
      </c>
      <c r="I45" s="1">
        <v>7.6</v>
      </c>
      <c r="J45" s="1">
        <v>4</v>
      </c>
      <c r="K45" s="1" t="s">
        <v>85</v>
      </c>
      <c r="L45" s="1" t="s">
        <v>85</v>
      </c>
      <c r="O45" s="1">
        <v>130</v>
      </c>
      <c r="R45" s="1">
        <v>1</v>
      </c>
      <c r="AC45" s="1" t="s">
        <v>82</v>
      </c>
      <c r="AD45" s="1" t="s">
        <v>82</v>
      </c>
      <c r="AE45" s="1">
        <v>10</v>
      </c>
      <c r="AG45" s="1" t="s">
        <v>82</v>
      </c>
    </row>
    <row r="46" spans="1:35" x14ac:dyDescent="0.25">
      <c r="A46" s="1">
        <v>30919</v>
      </c>
      <c r="B46" s="1" t="s">
        <v>141</v>
      </c>
      <c r="C46" s="1" t="s">
        <v>80</v>
      </c>
      <c r="D46" s="1" t="s">
        <v>81</v>
      </c>
      <c r="G46" s="1">
        <v>6.4</v>
      </c>
      <c r="H46" s="1">
        <v>5.3</v>
      </c>
      <c r="I46" s="1">
        <v>3.2</v>
      </c>
      <c r="J46" s="1">
        <v>48</v>
      </c>
      <c r="AE46" s="1">
        <v>300</v>
      </c>
      <c r="AF46" s="1">
        <v>1</v>
      </c>
      <c r="AG46" s="1" t="s">
        <v>82</v>
      </c>
      <c r="AH46" s="1" t="s">
        <v>82</v>
      </c>
      <c r="AI46" s="1">
        <v>4</v>
      </c>
    </row>
    <row r="47" spans="1:35" x14ac:dyDescent="0.25">
      <c r="A47" s="1">
        <v>30919</v>
      </c>
      <c r="B47" s="1" t="s">
        <v>142</v>
      </c>
      <c r="C47" s="1" t="s">
        <v>80</v>
      </c>
      <c r="D47" s="1" t="s">
        <v>84</v>
      </c>
      <c r="G47" s="1">
        <v>7.3</v>
      </c>
      <c r="H47" s="1">
        <v>0.27</v>
      </c>
      <c r="I47" s="1">
        <v>7.6</v>
      </c>
      <c r="J47" s="1">
        <v>4</v>
      </c>
      <c r="K47" s="1" t="s">
        <v>85</v>
      </c>
      <c r="L47" s="1" t="s">
        <v>85</v>
      </c>
      <c r="O47" s="1">
        <v>150</v>
      </c>
      <c r="R47" s="1">
        <v>1</v>
      </c>
      <c r="AC47" s="1" t="s">
        <v>82</v>
      </c>
      <c r="AD47" s="1" t="s">
        <v>82</v>
      </c>
      <c r="AE47" s="1" t="s">
        <v>88</v>
      </c>
      <c r="AG47" s="1" t="s">
        <v>82</v>
      </c>
    </row>
    <row r="48" spans="1:35" x14ac:dyDescent="0.25">
      <c r="A48" s="1">
        <v>30919</v>
      </c>
      <c r="B48" s="1" t="s">
        <v>143</v>
      </c>
      <c r="C48" s="1" t="s">
        <v>80</v>
      </c>
      <c r="D48" s="1" t="s">
        <v>87</v>
      </c>
      <c r="G48" s="1">
        <v>7.3</v>
      </c>
      <c r="H48" s="1">
        <v>0.22</v>
      </c>
      <c r="I48" s="1">
        <v>7.5</v>
      </c>
      <c r="J48" s="1">
        <v>3</v>
      </c>
      <c r="K48" s="1" t="s">
        <v>85</v>
      </c>
      <c r="L48" s="1" t="s">
        <v>85</v>
      </c>
      <c r="O48" s="1">
        <v>130</v>
      </c>
      <c r="R48" s="1">
        <v>1</v>
      </c>
      <c r="AC48" s="1" t="s">
        <v>82</v>
      </c>
      <c r="AD48" s="1">
        <v>2</v>
      </c>
      <c r="AE48" s="1">
        <v>2</v>
      </c>
      <c r="AG48" s="1" t="s">
        <v>82</v>
      </c>
    </row>
    <row r="49" spans="1:35" x14ac:dyDescent="0.25">
      <c r="A49" s="1">
        <v>30919</v>
      </c>
      <c r="B49" s="1" t="s">
        <v>144</v>
      </c>
      <c r="C49" s="1" t="s">
        <v>80</v>
      </c>
      <c r="D49" s="1" t="s">
        <v>90</v>
      </c>
      <c r="G49" s="1">
        <v>7.3</v>
      </c>
      <c r="H49" s="1">
        <v>0.18</v>
      </c>
      <c r="I49" s="1">
        <v>7.5</v>
      </c>
      <c r="J49" s="1">
        <v>3</v>
      </c>
      <c r="K49" s="1" t="s">
        <v>85</v>
      </c>
      <c r="L49" s="1" t="s">
        <v>85</v>
      </c>
      <c r="O49" s="1">
        <v>130</v>
      </c>
      <c r="R49" s="1">
        <v>1</v>
      </c>
      <c r="AC49" s="1" t="s">
        <v>82</v>
      </c>
      <c r="AD49" s="1" t="s">
        <v>82</v>
      </c>
      <c r="AE49" s="1">
        <v>4</v>
      </c>
      <c r="AG49" s="1" t="s">
        <v>82</v>
      </c>
    </row>
    <row r="50" spans="1:35" x14ac:dyDescent="0.25">
      <c r="A50" s="1">
        <v>30919</v>
      </c>
      <c r="B50" s="1" t="s">
        <v>145</v>
      </c>
      <c r="C50" s="1" t="s">
        <v>80</v>
      </c>
      <c r="D50" s="1" t="s">
        <v>92</v>
      </c>
      <c r="M50" s="1">
        <v>91.1</v>
      </c>
    </row>
    <row r="51" spans="1:35" x14ac:dyDescent="0.25">
      <c r="A51" s="1">
        <v>30919</v>
      </c>
      <c r="B51" s="1" t="s">
        <v>146</v>
      </c>
      <c r="C51" s="1" t="s">
        <v>80</v>
      </c>
      <c r="D51" s="1" t="s">
        <v>94</v>
      </c>
      <c r="G51" s="1">
        <v>6.1</v>
      </c>
    </row>
    <row r="52" spans="1:35" x14ac:dyDescent="0.25">
      <c r="A52" s="1">
        <v>40919</v>
      </c>
      <c r="B52" s="1" t="s">
        <v>147</v>
      </c>
      <c r="C52" s="1" t="s">
        <v>80</v>
      </c>
      <c r="D52" s="1" t="s">
        <v>87</v>
      </c>
      <c r="E52" s="1" t="s">
        <v>148</v>
      </c>
      <c r="AI52" s="1" t="s">
        <v>82</v>
      </c>
    </row>
    <row r="53" spans="1:35" x14ac:dyDescent="0.25">
      <c r="A53" s="1">
        <v>160919</v>
      </c>
      <c r="B53" s="1" t="s">
        <v>149</v>
      </c>
      <c r="C53" s="1" t="s">
        <v>80</v>
      </c>
      <c r="D53" s="1" t="s">
        <v>81</v>
      </c>
      <c r="G53" s="1">
        <v>6.4</v>
      </c>
      <c r="H53" s="1">
        <v>0.33</v>
      </c>
      <c r="I53" s="1">
        <v>3.2</v>
      </c>
      <c r="J53" s="1">
        <v>47</v>
      </c>
      <c r="AE53" s="1">
        <v>25</v>
      </c>
      <c r="AF53" s="1" t="s">
        <v>82</v>
      </c>
      <c r="AG53" s="1" t="s">
        <v>82</v>
      </c>
      <c r="AH53" s="1" t="s">
        <v>82</v>
      </c>
      <c r="AI53" s="1">
        <v>2</v>
      </c>
    </row>
    <row r="54" spans="1:35" x14ac:dyDescent="0.25">
      <c r="A54" s="1">
        <v>160919</v>
      </c>
      <c r="B54" s="1" t="s">
        <v>150</v>
      </c>
      <c r="C54" s="1" t="s">
        <v>80</v>
      </c>
      <c r="D54" s="1" t="s">
        <v>84</v>
      </c>
      <c r="G54" s="1">
        <v>7.3</v>
      </c>
      <c r="H54" s="1">
        <v>0.12</v>
      </c>
      <c r="I54" s="1">
        <v>7.6</v>
      </c>
      <c r="J54" s="1">
        <v>4</v>
      </c>
      <c r="K54" s="1" t="s">
        <v>85</v>
      </c>
      <c r="L54" s="1" t="s">
        <v>85</v>
      </c>
      <c r="O54" s="1">
        <v>130</v>
      </c>
      <c r="R54" s="1">
        <v>1</v>
      </c>
      <c r="AC54" s="1" t="s">
        <v>82</v>
      </c>
      <c r="AD54" s="1" t="s">
        <v>82</v>
      </c>
      <c r="AE54" s="1" t="s">
        <v>88</v>
      </c>
      <c r="AG54" s="1" t="s">
        <v>82</v>
      </c>
    </row>
    <row r="55" spans="1:35" x14ac:dyDescent="0.25">
      <c r="A55" s="1">
        <v>160919</v>
      </c>
      <c r="B55" s="1" t="s">
        <v>151</v>
      </c>
      <c r="C55" s="1" t="s">
        <v>80</v>
      </c>
      <c r="D55" s="1" t="s">
        <v>90</v>
      </c>
      <c r="G55" s="1">
        <v>7.3</v>
      </c>
      <c r="H55" s="1">
        <v>0.12</v>
      </c>
      <c r="I55" s="1">
        <v>7.6</v>
      </c>
      <c r="J55" s="1">
        <v>3</v>
      </c>
      <c r="K55" s="1" t="s">
        <v>85</v>
      </c>
      <c r="L55" s="1" t="s">
        <v>85</v>
      </c>
      <c r="O55" s="1">
        <v>120</v>
      </c>
      <c r="R55" s="1">
        <v>1</v>
      </c>
      <c r="AC55" s="1" t="s">
        <v>82</v>
      </c>
      <c r="AD55" s="1" t="s">
        <v>82</v>
      </c>
      <c r="AE55" s="1">
        <v>2</v>
      </c>
      <c r="AG55" s="1" t="s">
        <v>82</v>
      </c>
    </row>
    <row r="56" spans="1:35" x14ac:dyDescent="0.25">
      <c r="A56" s="1">
        <v>11019</v>
      </c>
      <c r="B56" s="1" t="s">
        <v>152</v>
      </c>
      <c r="C56" s="1" t="s">
        <v>80</v>
      </c>
      <c r="D56" s="1" t="s">
        <v>81</v>
      </c>
      <c r="G56" s="1">
        <v>6.3</v>
      </c>
      <c r="H56" s="1">
        <v>0.67</v>
      </c>
      <c r="I56" s="1">
        <v>3.2</v>
      </c>
      <c r="J56" s="1">
        <v>44</v>
      </c>
      <c r="AE56" s="1">
        <v>30</v>
      </c>
      <c r="AF56" s="1">
        <v>2</v>
      </c>
      <c r="AG56" s="1" t="s">
        <v>82</v>
      </c>
      <c r="AH56" s="1" t="s">
        <v>82</v>
      </c>
      <c r="AI56" s="1">
        <v>1</v>
      </c>
    </row>
    <row r="57" spans="1:35" x14ac:dyDescent="0.25">
      <c r="A57" s="1">
        <v>11019</v>
      </c>
      <c r="B57" s="1" t="s">
        <v>153</v>
      </c>
      <c r="C57" s="1" t="s">
        <v>80</v>
      </c>
      <c r="D57" s="1" t="s">
        <v>84</v>
      </c>
      <c r="G57" s="1">
        <v>7.3</v>
      </c>
      <c r="H57" s="1">
        <v>0.12</v>
      </c>
      <c r="I57" s="1">
        <v>7.6</v>
      </c>
      <c r="J57" s="1">
        <v>3</v>
      </c>
      <c r="K57" s="1" t="s">
        <v>85</v>
      </c>
      <c r="L57" s="1" t="s">
        <v>85</v>
      </c>
      <c r="O57" s="1">
        <v>100</v>
      </c>
      <c r="R57" s="1">
        <v>1</v>
      </c>
      <c r="AC57" s="1" t="s">
        <v>82</v>
      </c>
      <c r="AD57" s="1" t="s">
        <v>82</v>
      </c>
      <c r="AE57" s="1">
        <v>5</v>
      </c>
      <c r="AG57" s="1" t="s">
        <v>82</v>
      </c>
    </row>
    <row r="58" spans="1:35" x14ac:dyDescent="0.25">
      <c r="A58" s="1">
        <v>11019</v>
      </c>
      <c r="B58" s="1" t="s">
        <v>154</v>
      </c>
      <c r="C58" s="1" t="s">
        <v>80</v>
      </c>
      <c r="D58" s="1" t="s">
        <v>87</v>
      </c>
      <c r="G58" s="1">
        <v>7.3</v>
      </c>
      <c r="H58" s="1">
        <v>0.78</v>
      </c>
      <c r="I58" s="1">
        <v>7.6</v>
      </c>
      <c r="J58" s="1">
        <v>3</v>
      </c>
      <c r="K58" s="1" t="s">
        <v>85</v>
      </c>
      <c r="L58" s="1" t="s">
        <v>85</v>
      </c>
      <c r="O58" s="1">
        <v>140</v>
      </c>
      <c r="R58" s="1">
        <v>1</v>
      </c>
      <c r="AC58" s="1" t="s">
        <v>82</v>
      </c>
      <c r="AD58" s="1" t="s">
        <v>82</v>
      </c>
      <c r="AE58" s="1">
        <v>7</v>
      </c>
      <c r="AG58" s="1" t="s">
        <v>82</v>
      </c>
    </row>
    <row r="59" spans="1:35" x14ac:dyDescent="0.25">
      <c r="A59" s="1">
        <v>11019</v>
      </c>
      <c r="B59" s="1" t="s">
        <v>155</v>
      </c>
      <c r="C59" s="1" t="s">
        <v>80</v>
      </c>
      <c r="D59" s="1" t="s">
        <v>90</v>
      </c>
      <c r="G59" s="1">
        <v>7.3</v>
      </c>
      <c r="H59" s="1">
        <v>0.28999999999999998</v>
      </c>
      <c r="I59" s="1">
        <v>7.6</v>
      </c>
      <c r="J59" s="1">
        <v>3</v>
      </c>
      <c r="K59" s="1" t="s">
        <v>85</v>
      </c>
      <c r="L59" s="1" t="s">
        <v>85</v>
      </c>
      <c r="O59" s="1">
        <v>110</v>
      </c>
      <c r="R59" s="1">
        <v>1</v>
      </c>
      <c r="AC59" s="1" t="s">
        <v>82</v>
      </c>
      <c r="AD59" s="1" t="s">
        <v>82</v>
      </c>
      <c r="AE59" s="1">
        <v>7</v>
      </c>
      <c r="AG59" s="1" t="s">
        <v>82</v>
      </c>
    </row>
    <row r="60" spans="1:35" x14ac:dyDescent="0.25">
      <c r="A60" s="1">
        <v>161019</v>
      </c>
      <c r="B60" s="1" t="s">
        <v>156</v>
      </c>
      <c r="C60" s="1" t="s">
        <v>80</v>
      </c>
      <c r="D60" s="1" t="s">
        <v>84</v>
      </c>
      <c r="G60" s="1">
        <v>8.4</v>
      </c>
      <c r="H60" s="1">
        <v>0.15</v>
      </c>
      <c r="I60" s="1">
        <v>7</v>
      </c>
      <c r="J60" s="1">
        <v>6</v>
      </c>
      <c r="K60" s="1" t="s">
        <v>85</v>
      </c>
      <c r="L60" s="1" t="s">
        <v>85</v>
      </c>
      <c r="O60" s="1">
        <v>78</v>
      </c>
      <c r="R60" s="1">
        <v>1</v>
      </c>
      <c r="AC60" s="1" t="s">
        <v>82</v>
      </c>
      <c r="AD60" s="1" t="s">
        <v>82</v>
      </c>
      <c r="AE60" s="1">
        <v>3</v>
      </c>
      <c r="AG60" s="1" t="s">
        <v>82</v>
      </c>
    </row>
    <row r="61" spans="1:35" x14ac:dyDescent="0.25">
      <c r="A61" s="1">
        <v>161019</v>
      </c>
      <c r="B61" s="1" t="s">
        <v>157</v>
      </c>
      <c r="C61" s="1" t="s">
        <v>80</v>
      </c>
      <c r="D61" s="1" t="s">
        <v>87</v>
      </c>
      <c r="G61" s="1">
        <v>7.9</v>
      </c>
      <c r="H61" s="1">
        <v>0.34</v>
      </c>
      <c r="I61" s="1">
        <v>6.8</v>
      </c>
      <c r="J61" s="1">
        <v>5</v>
      </c>
      <c r="K61" s="1" t="s">
        <v>85</v>
      </c>
      <c r="L61" s="1" t="s">
        <v>85</v>
      </c>
      <c r="O61" s="1">
        <v>77</v>
      </c>
      <c r="R61" s="1">
        <v>1</v>
      </c>
      <c r="AC61" s="1" t="s">
        <v>82</v>
      </c>
      <c r="AD61" s="1" t="s">
        <v>82</v>
      </c>
      <c r="AE61" s="1">
        <v>4</v>
      </c>
      <c r="AG61" s="1" t="s">
        <v>82</v>
      </c>
    </row>
    <row r="62" spans="1:35" x14ac:dyDescent="0.25">
      <c r="A62" s="1">
        <v>161019</v>
      </c>
      <c r="B62" s="1" t="s">
        <v>158</v>
      </c>
      <c r="C62" s="1" t="s">
        <v>80</v>
      </c>
      <c r="D62" s="1" t="s">
        <v>90</v>
      </c>
      <c r="G62" s="1">
        <v>8</v>
      </c>
      <c r="H62" s="1">
        <v>0.18</v>
      </c>
      <c r="I62" s="1">
        <v>6.6</v>
      </c>
      <c r="J62" s="1">
        <v>5</v>
      </c>
      <c r="K62" s="1" t="s">
        <v>85</v>
      </c>
      <c r="L62" s="1" t="s">
        <v>85</v>
      </c>
      <c r="O62" s="1">
        <v>92</v>
      </c>
      <c r="R62" s="1">
        <v>1</v>
      </c>
      <c r="AC62" s="1" t="s">
        <v>82</v>
      </c>
      <c r="AD62" s="1" t="s">
        <v>82</v>
      </c>
      <c r="AE62" s="1">
        <v>5</v>
      </c>
      <c r="AG62" s="1" t="s">
        <v>82</v>
      </c>
    </row>
    <row r="63" spans="1:35" x14ac:dyDescent="0.25">
      <c r="A63" s="1">
        <v>201119</v>
      </c>
      <c r="B63" s="1" t="s">
        <v>159</v>
      </c>
      <c r="C63" s="1" t="s">
        <v>80</v>
      </c>
      <c r="D63" s="1" t="s">
        <v>87</v>
      </c>
      <c r="G63" s="1">
        <v>7.2</v>
      </c>
      <c r="H63" s="1">
        <v>0.38</v>
      </c>
      <c r="I63" s="1">
        <v>6.7</v>
      </c>
      <c r="J63" s="1">
        <v>2</v>
      </c>
      <c r="K63" s="1" t="s">
        <v>85</v>
      </c>
      <c r="L63" s="1" t="s">
        <v>85</v>
      </c>
      <c r="O63" s="1">
        <v>100</v>
      </c>
      <c r="R63" s="1">
        <v>1</v>
      </c>
      <c r="AC63" s="1" t="s">
        <v>82</v>
      </c>
      <c r="AD63" s="1" t="s">
        <v>82</v>
      </c>
      <c r="AE63" s="1">
        <v>2</v>
      </c>
      <c r="AG63" s="1" t="s">
        <v>82</v>
      </c>
    </row>
    <row r="64" spans="1:35" x14ac:dyDescent="0.25">
      <c r="A64" s="1">
        <v>201119</v>
      </c>
      <c r="B64" s="1" t="s">
        <v>160</v>
      </c>
      <c r="C64" s="1" t="s">
        <v>80</v>
      </c>
      <c r="D64" s="1" t="s">
        <v>90</v>
      </c>
      <c r="G64" s="1">
        <v>7.1</v>
      </c>
      <c r="H64" s="1">
        <v>0.19</v>
      </c>
      <c r="I64" s="1">
        <v>6.7</v>
      </c>
      <c r="J64" s="1">
        <v>2</v>
      </c>
      <c r="K64" s="1" t="s">
        <v>85</v>
      </c>
      <c r="L64" s="1" t="s">
        <v>85</v>
      </c>
      <c r="O64" s="1">
        <v>88</v>
      </c>
      <c r="R64" s="1">
        <v>1</v>
      </c>
      <c r="AC64" s="1" t="s">
        <v>82</v>
      </c>
      <c r="AD64" s="1" t="s">
        <v>82</v>
      </c>
      <c r="AE64" s="1">
        <v>2</v>
      </c>
      <c r="AG64" s="1" t="s">
        <v>82</v>
      </c>
    </row>
    <row r="65" spans="1:35" x14ac:dyDescent="0.25">
      <c r="A65" s="1">
        <v>91219</v>
      </c>
      <c r="B65" s="1" t="s">
        <v>161</v>
      </c>
      <c r="C65" s="1" t="s">
        <v>80</v>
      </c>
      <c r="D65" s="1" t="s">
        <v>81</v>
      </c>
      <c r="G65" s="1">
        <v>6.5</v>
      </c>
      <c r="H65" s="1">
        <v>0.52</v>
      </c>
      <c r="I65" s="1">
        <v>3</v>
      </c>
      <c r="J65" s="1">
        <v>58</v>
      </c>
      <c r="AE65" s="1">
        <v>15</v>
      </c>
      <c r="AF65" s="1">
        <v>1</v>
      </c>
      <c r="AG65" s="1" t="s">
        <v>82</v>
      </c>
      <c r="AH65" s="1" t="s">
        <v>82</v>
      </c>
      <c r="AI65" s="1" t="s">
        <v>82</v>
      </c>
    </row>
    <row r="66" spans="1:35" x14ac:dyDescent="0.25">
      <c r="A66" s="1">
        <v>91219</v>
      </c>
      <c r="B66" s="1" t="s">
        <v>162</v>
      </c>
      <c r="C66" s="1" t="s">
        <v>80</v>
      </c>
      <c r="D66" s="1" t="s">
        <v>84</v>
      </c>
      <c r="G66" s="1">
        <v>7.1</v>
      </c>
      <c r="H66" s="1">
        <v>0.14000000000000001</v>
      </c>
      <c r="I66" s="1">
        <v>6.6</v>
      </c>
      <c r="J66" s="1">
        <v>4</v>
      </c>
      <c r="K66" s="1" t="s">
        <v>85</v>
      </c>
      <c r="L66" s="1" t="s">
        <v>85</v>
      </c>
      <c r="O66" s="1">
        <v>95</v>
      </c>
      <c r="R66" s="1">
        <v>1</v>
      </c>
      <c r="AC66" s="1" t="s">
        <v>82</v>
      </c>
      <c r="AD66" s="1" t="s">
        <v>82</v>
      </c>
      <c r="AE66" s="1" t="s">
        <v>88</v>
      </c>
      <c r="AG66" s="1" t="s">
        <v>82</v>
      </c>
    </row>
    <row r="67" spans="1:35" x14ac:dyDescent="0.25">
      <c r="A67" s="1">
        <v>91219</v>
      </c>
      <c r="B67" s="1" t="s">
        <v>163</v>
      </c>
      <c r="C67" s="1" t="s">
        <v>80</v>
      </c>
      <c r="D67" s="1" t="s">
        <v>87</v>
      </c>
      <c r="G67" s="1">
        <v>7.1</v>
      </c>
      <c r="H67" s="1">
        <v>0.14000000000000001</v>
      </c>
      <c r="I67" s="1">
        <v>6.6</v>
      </c>
      <c r="J67" s="1">
        <v>4</v>
      </c>
      <c r="K67" s="1" t="s">
        <v>85</v>
      </c>
      <c r="L67" s="1" t="s">
        <v>85</v>
      </c>
      <c r="O67" s="1">
        <v>98</v>
      </c>
      <c r="R67" s="1">
        <v>1</v>
      </c>
      <c r="AC67" s="1" t="s">
        <v>82</v>
      </c>
      <c r="AD67" s="1" t="s">
        <v>82</v>
      </c>
      <c r="AE67" s="1" t="s">
        <v>88</v>
      </c>
      <c r="AG67" s="1" t="s">
        <v>82</v>
      </c>
    </row>
    <row r="68" spans="1:35" x14ac:dyDescent="0.25">
      <c r="A68" s="1">
        <v>91219</v>
      </c>
      <c r="B68" s="1" t="s">
        <v>164</v>
      </c>
      <c r="C68" s="1" t="s">
        <v>80</v>
      </c>
      <c r="D68" s="1" t="s">
        <v>90</v>
      </c>
      <c r="G68" s="1">
        <v>7</v>
      </c>
      <c r="H68" s="1">
        <v>0.14000000000000001</v>
      </c>
      <c r="I68" s="1">
        <v>6.6</v>
      </c>
      <c r="J68" s="1">
        <v>4</v>
      </c>
      <c r="K68" s="1" t="s">
        <v>85</v>
      </c>
      <c r="L68" s="1" t="s">
        <v>85</v>
      </c>
      <c r="O68" s="1">
        <v>95</v>
      </c>
      <c r="R68" s="1">
        <v>1</v>
      </c>
      <c r="AC68" s="1" t="s">
        <v>82</v>
      </c>
      <c r="AD68" s="1" t="s">
        <v>82</v>
      </c>
      <c r="AE68" s="1">
        <v>1</v>
      </c>
      <c r="AG68" s="1" t="s">
        <v>82</v>
      </c>
    </row>
    <row r="69" spans="1:35" x14ac:dyDescent="0.25">
      <c r="A69" s="1">
        <v>91219</v>
      </c>
      <c r="B69" s="1" t="s">
        <v>165</v>
      </c>
      <c r="C69" s="1" t="s">
        <v>80</v>
      </c>
      <c r="D69" s="1" t="s">
        <v>92</v>
      </c>
      <c r="M69" s="1">
        <v>88.5</v>
      </c>
    </row>
    <row r="70" spans="1:35" x14ac:dyDescent="0.25">
      <c r="A70" s="1">
        <v>91219</v>
      </c>
      <c r="B70" s="1" t="s">
        <v>166</v>
      </c>
      <c r="C70" s="1" t="s">
        <v>80</v>
      </c>
      <c r="D70" s="1" t="s">
        <v>94</v>
      </c>
      <c r="G70" s="1">
        <v>6.2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5"/>
  <sheetViews>
    <sheetView workbookViewId="0">
      <selection activeCell="B31" sqref="B31"/>
    </sheetView>
  </sheetViews>
  <sheetFormatPr baseColWidth="10" defaultRowHeight="15" x14ac:dyDescent="0.25"/>
  <cols>
    <col min="1" max="1" width="10.5703125" style="1" bestFit="1" customWidth="1"/>
    <col min="2" max="2" width="13.7109375" style="1" bestFit="1" customWidth="1"/>
    <col min="3" max="3" width="10.7109375" style="1" bestFit="1" customWidth="1"/>
    <col min="4" max="4" width="16.28515625" style="1" bestFit="1" customWidth="1"/>
    <col min="5" max="5" width="9.140625" style="1" bestFit="1" customWidth="1"/>
    <col min="6" max="6" width="9.85546875" style="1" bestFit="1" customWidth="1"/>
    <col min="7" max="7" width="13.140625" style="1" bestFit="1" customWidth="1"/>
    <col min="8" max="8" width="8.7109375" style="1" bestFit="1" customWidth="1"/>
    <col min="9" max="9" width="16.28515625" style="1" bestFit="1" customWidth="1"/>
    <col min="10" max="10" width="17.42578125" style="1" bestFit="1" customWidth="1"/>
    <col min="11" max="11" width="14.42578125" style="1" bestFit="1" customWidth="1"/>
    <col min="12" max="12" width="10.140625" style="1" bestFit="1" customWidth="1"/>
    <col min="13" max="14" width="10.85546875" style="1" bestFit="1" customWidth="1"/>
    <col min="15" max="15" width="9.5703125" style="1" bestFit="1" customWidth="1"/>
    <col min="16" max="16" width="10.7109375" style="1" bestFit="1" customWidth="1"/>
    <col min="17" max="17" width="10.28515625" style="1" bestFit="1" customWidth="1"/>
    <col min="18" max="18" width="8.5703125" style="1" bestFit="1" customWidth="1"/>
    <col min="19" max="19" width="10.85546875" style="1" bestFit="1" customWidth="1"/>
    <col min="20" max="20" width="11" style="1" bestFit="1" customWidth="1"/>
    <col min="21" max="21" width="11.42578125" style="1" bestFit="1" customWidth="1"/>
    <col min="22" max="22" width="18.28515625" style="1" bestFit="1" customWidth="1"/>
    <col min="23" max="23" width="14" style="1" bestFit="1" customWidth="1"/>
    <col min="24" max="24" width="17.140625" style="1" bestFit="1" customWidth="1"/>
    <col min="25" max="25" width="12.140625" style="1" bestFit="1" customWidth="1"/>
    <col min="26" max="26" width="14.42578125" style="1" bestFit="1" customWidth="1"/>
    <col min="27" max="27" width="18.5703125" style="1" bestFit="1" customWidth="1"/>
    <col min="28" max="28" width="17.42578125" style="1" bestFit="1" customWidth="1"/>
    <col min="29" max="29" width="18.140625" style="1" bestFit="1" customWidth="1"/>
    <col min="30" max="30" width="16.5703125" style="1" bestFit="1" customWidth="1"/>
    <col min="31" max="31" width="10.85546875" style="1" bestFit="1" customWidth="1"/>
    <col min="32" max="32" width="11" style="1" bestFit="1" customWidth="1"/>
    <col min="33" max="33" width="13.140625" style="1" bestFit="1" customWidth="1"/>
    <col min="34" max="34" width="11.42578125" style="1"/>
    <col min="35" max="35" width="18.28515625" style="1" bestFit="1" customWidth="1"/>
    <col min="36" max="36" width="19.140625" style="1" bestFit="1" customWidth="1"/>
    <col min="37" max="37" width="14" style="1" bestFit="1" customWidth="1"/>
    <col min="38" max="38" width="17.140625" style="1" bestFit="1" customWidth="1"/>
    <col min="39" max="39" width="14.7109375" style="1" bestFit="1" customWidth="1"/>
    <col min="40" max="40" width="13.140625" style="1" bestFit="1" customWidth="1"/>
    <col min="41" max="41" width="12.140625" style="1" bestFit="1" customWidth="1"/>
    <col min="42" max="42" width="10.85546875" style="1" bestFit="1" customWidth="1"/>
    <col min="43" max="43" width="11.28515625" style="1" bestFit="1" customWidth="1"/>
    <col min="44" max="44" width="14.42578125" style="1" bestFit="1" customWidth="1"/>
    <col min="45" max="45" width="18.5703125" style="1" bestFit="1" customWidth="1"/>
    <col min="46" max="46" width="17.42578125" style="1" bestFit="1" customWidth="1"/>
    <col min="47" max="47" width="18.140625" style="1" bestFit="1" customWidth="1"/>
    <col min="48" max="48" width="16.5703125" style="1" bestFit="1" customWidth="1"/>
    <col min="49" max="49" width="18.5703125" style="1" bestFit="1" customWidth="1"/>
    <col min="50" max="50" width="19.140625" style="1" bestFit="1" customWidth="1"/>
    <col min="51" max="16384" width="11.42578125" style="1"/>
  </cols>
  <sheetData>
    <row r="1" spans="1:30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16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22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</row>
    <row r="2" spans="1:30" s="2" customFormat="1" x14ac:dyDescent="0.25">
      <c r="E2" s="2" t="s">
        <v>35</v>
      </c>
      <c r="F2" s="2" t="s">
        <v>36</v>
      </c>
      <c r="G2" s="2" t="s">
        <v>37</v>
      </c>
      <c r="H2" s="2" t="s">
        <v>38</v>
      </c>
      <c r="I2" s="2" t="s">
        <v>39</v>
      </c>
      <c r="J2" s="2" t="s">
        <v>40</v>
      </c>
      <c r="K2" s="2" t="s">
        <v>41</v>
      </c>
      <c r="L2" s="2" t="s">
        <v>42</v>
      </c>
      <c r="M2" s="2" t="s">
        <v>43</v>
      </c>
      <c r="N2" s="2" t="s">
        <v>43</v>
      </c>
      <c r="O2" s="2" t="s">
        <v>44</v>
      </c>
      <c r="P2" s="2" t="s">
        <v>46</v>
      </c>
      <c r="Q2" s="2" t="s">
        <v>47</v>
      </c>
      <c r="R2" s="2" t="s">
        <v>48</v>
      </c>
      <c r="S2" s="2" t="s">
        <v>49</v>
      </c>
      <c r="T2" s="2" t="s">
        <v>50</v>
      </c>
      <c r="U2" s="2" t="s">
        <v>51</v>
      </c>
      <c r="V2" s="2" t="s">
        <v>52</v>
      </c>
      <c r="W2" s="2" t="s">
        <v>53</v>
      </c>
      <c r="X2" s="2" t="s">
        <v>54</v>
      </c>
      <c r="Y2" s="2" t="s">
        <v>55</v>
      </c>
      <c r="Z2" s="2" t="s">
        <v>56</v>
      </c>
      <c r="AA2" s="2" t="s">
        <v>57</v>
      </c>
      <c r="AB2" s="2" t="s">
        <v>58</v>
      </c>
      <c r="AC2" s="2" t="s">
        <v>59</v>
      </c>
      <c r="AD2" s="2" t="s">
        <v>60</v>
      </c>
    </row>
    <row r="3" spans="1:30" s="2" customFormat="1" x14ac:dyDescent="0.25">
      <c r="E3" s="2" t="s">
        <v>35</v>
      </c>
      <c r="F3" s="2" t="s">
        <v>63</v>
      </c>
      <c r="G3" s="2" t="s">
        <v>64</v>
      </c>
      <c r="H3" s="2" t="s">
        <v>65</v>
      </c>
      <c r="K3" s="2" t="s">
        <v>66</v>
      </c>
      <c r="L3" s="2" t="s">
        <v>67</v>
      </c>
      <c r="M3" s="2" t="s">
        <v>68</v>
      </c>
      <c r="N3" s="2" t="s">
        <v>68</v>
      </c>
      <c r="O3" s="2" t="s">
        <v>69</v>
      </c>
      <c r="P3" s="2" t="s">
        <v>71</v>
      </c>
      <c r="Q3" s="2" t="s">
        <v>72</v>
      </c>
      <c r="R3" s="2" t="s">
        <v>73</v>
      </c>
      <c r="S3" s="2" t="s">
        <v>73</v>
      </c>
      <c r="T3" s="2" t="s">
        <v>73</v>
      </c>
      <c r="U3" s="2" t="s">
        <v>74</v>
      </c>
      <c r="V3" s="2" t="s">
        <v>75</v>
      </c>
      <c r="W3" s="2" t="s">
        <v>76</v>
      </c>
      <c r="X3" s="2" t="s">
        <v>76</v>
      </c>
      <c r="Y3" s="2" t="s">
        <v>76</v>
      </c>
      <c r="Z3" s="2" t="s">
        <v>77</v>
      </c>
      <c r="AA3" s="2" t="s">
        <v>77</v>
      </c>
      <c r="AB3" s="2" t="s">
        <v>78</v>
      </c>
      <c r="AC3" s="2" t="s">
        <v>77</v>
      </c>
      <c r="AD3" s="2" t="s">
        <v>77</v>
      </c>
    </row>
    <row r="4" spans="1:30" x14ac:dyDescent="0.25">
      <c r="A4" s="1">
        <v>140119</v>
      </c>
      <c r="B4" s="1" t="s">
        <v>93</v>
      </c>
      <c r="C4" s="1" t="s">
        <v>80</v>
      </c>
      <c r="D4" s="1" t="s">
        <v>94</v>
      </c>
      <c r="E4" s="1">
        <v>6.1</v>
      </c>
    </row>
    <row r="5" spans="1:30" x14ac:dyDescent="0.25">
      <c r="A5" s="1">
        <v>230419</v>
      </c>
      <c r="B5" s="1" t="s">
        <v>111</v>
      </c>
      <c r="C5" s="1" t="s">
        <v>80</v>
      </c>
      <c r="D5" s="1" t="s">
        <v>94</v>
      </c>
      <c r="E5" s="1">
        <v>6.1</v>
      </c>
    </row>
    <row r="6" spans="1:30" x14ac:dyDescent="0.25">
      <c r="A6" s="1">
        <v>40619</v>
      </c>
      <c r="B6" s="1" t="s">
        <v>130</v>
      </c>
      <c r="C6" s="1" t="s">
        <v>80</v>
      </c>
      <c r="D6" s="1" t="s">
        <v>94</v>
      </c>
      <c r="E6" s="1">
        <v>6.2</v>
      </c>
    </row>
    <row r="7" spans="1:30" x14ac:dyDescent="0.25">
      <c r="A7" s="1">
        <v>30919</v>
      </c>
      <c r="B7" s="1" t="s">
        <v>146</v>
      </c>
      <c r="C7" s="1" t="s">
        <v>80</v>
      </c>
      <c r="D7" s="1" t="s">
        <v>94</v>
      </c>
      <c r="E7" s="1">
        <v>6.1</v>
      </c>
    </row>
    <row r="8" spans="1:30" x14ac:dyDescent="0.25">
      <c r="A8" s="1">
        <v>91219</v>
      </c>
      <c r="B8" s="1" t="s">
        <v>166</v>
      </c>
      <c r="C8" s="1" t="s">
        <v>80</v>
      </c>
      <c r="D8" s="1" t="s">
        <v>94</v>
      </c>
      <c r="E8" s="1">
        <v>6.2</v>
      </c>
    </row>
    <row r="9" spans="1:30" x14ac:dyDescent="0.25">
      <c r="A9" s="1">
        <v>140119</v>
      </c>
      <c r="B9" s="1" t="s">
        <v>83</v>
      </c>
      <c r="C9" s="1" t="s">
        <v>80</v>
      </c>
      <c r="D9" s="1" t="s">
        <v>84</v>
      </c>
      <c r="E9" s="1">
        <v>7.3</v>
      </c>
      <c r="F9" s="1">
        <v>0.14000000000000001</v>
      </c>
      <c r="G9" s="1">
        <v>7</v>
      </c>
      <c r="H9" s="1">
        <v>4</v>
      </c>
      <c r="I9" s="1" t="s">
        <v>85</v>
      </c>
      <c r="J9" s="1" t="s">
        <v>85</v>
      </c>
      <c r="M9" s="1">
        <v>140</v>
      </c>
      <c r="Z9" s="1">
        <v>0</v>
      </c>
      <c r="AA9" s="1">
        <v>0</v>
      </c>
      <c r="AB9" s="1">
        <v>2</v>
      </c>
      <c r="AD9" s="1">
        <v>0</v>
      </c>
    </row>
    <row r="10" spans="1:30" x14ac:dyDescent="0.25">
      <c r="A10" s="1">
        <v>120219</v>
      </c>
      <c r="B10" s="1" t="s">
        <v>95</v>
      </c>
      <c r="C10" s="1" t="s">
        <v>80</v>
      </c>
      <c r="D10" s="1" t="s">
        <v>84</v>
      </c>
      <c r="E10" s="1">
        <v>7.1</v>
      </c>
      <c r="F10" s="1">
        <v>0.13</v>
      </c>
      <c r="G10" s="1">
        <v>7.1</v>
      </c>
      <c r="H10" s="1">
        <v>4</v>
      </c>
      <c r="I10" s="1" t="s">
        <v>85</v>
      </c>
      <c r="J10" s="1" t="s">
        <v>85</v>
      </c>
      <c r="M10" s="1">
        <v>180</v>
      </c>
      <c r="Z10" s="1">
        <v>0</v>
      </c>
      <c r="AA10" s="1">
        <v>0</v>
      </c>
      <c r="AB10" s="1">
        <v>1</v>
      </c>
      <c r="AD10" s="1">
        <v>0</v>
      </c>
    </row>
    <row r="11" spans="1:30" x14ac:dyDescent="0.25">
      <c r="A11" s="1">
        <v>120319</v>
      </c>
      <c r="B11" s="1" t="s">
        <v>100</v>
      </c>
      <c r="C11" s="1" t="s">
        <v>80</v>
      </c>
      <c r="D11" s="1" t="s">
        <v>84</v>
      </c>
      <c r="E11" s="1">
        <v>7.3</v>
      </c>
      <c r="F11" s="1">
        <v>0.1</v>
      </c>
      <c r="G11" s="1">
        <v>7.3</v>
      </c>
      <c r="H11" s="1">
        <v>3</v>
      </c>
      <c r="I11" s="1" t="s">
        <v>85</v>
      </c>
      <c r="J11" s="1" t="s">
        <v>85</v>
      </c>
      <c r="M11" s="1">
        <v>100</v>
      </c>
      <c r="Z11" s="1">
        <v>0</v>
      </c>
      <c r="AA11" s="1">
        <v>0</v>
      </c>
      <c r="AB11" s="1">
        <v>10</v>
      </c>
      <c r="AD11" s="1">
        <v>0</v>
      </c>
    </row>
    <row r="12" spans="1:30" x14ac:dyDescent="0.25">
      <c r="A12" s="1">
        <v>80419</v>
      </c>
      <c r="B12" s="1" t="s">
        <v>103</v>
      </c>
      <c r="C12" s="1" t="s">
        <v>80</v>
      </c>
      <c r="D12" s="1" t="s">
        <v>84</v>
      </c>
      <c r="E12" s="1">
        <v>7.2</v>
      </c>
      <c r="F12" s="1">
        <v>0.14000000000000001</v>
      </c>
      <c r="G12" s="1">
        <v>7.4</v>
      </c>
      <c r="H12" s="1">
        <v>4</v>
      </c>
      <c r="I12" s="1" t="s">
        <v>85</v>
      </c>
      <c r="J12" s="1" t="s">
        <v>85</v>
      </c>
      <c r="M12" s="1">
        <v>110</v>
      </c>
      <c r="Z12" s="1">
        <v>0</v>
      </c>
      <c r="AA12" s="1">
        <v>0</v>
      </c>
      <c r="AB12" s="1">
        <v>7</v>
      </c>
      <c r="AD12" s="1">
        <v>0</v>
      </c>
    </row>
    <row r="13" spans="1:30" x14ac:dyDescent="0.25">
      <c r="A13" s="1">
        <v>230419</v>
      </c>
      <c r="B13" s="1" t="s">
        <v>107</v>
      </c>
      <c r="C13" s="1" t="s">
        <v>80</v>
      </c>
      <c r="D13" s="1" t="s">
        <v>84</v>
      </c>
      <c r="E13" s="1">
        <v>7.1</v>
      </c>
      <c r="F13" s="1">
        <v>0.18</v>
      </c>
      <c r="G13" s="1">
        <v>7.3</v>
      </c>
      <c r="H13" s="1">
        <v>3</v>
      </c>
      <c r="I13" s="1" t="s">
        <v>85</v>
      </c>
      <c r="J13" s="1" t="s">
        <v>85</v>
      </c>
      <c r="M13" s="1">
        <v>110</v>
      </c>
      <c r="Z13" s="1">
        <v>0</v>
      </c>
      <c r="AA13" s="1">
        <v>0</v>
      </c>
      <c r="AB13" s="1">
        <v>4</v>
      </c>
      <c r="AD13" s="1">
        <v>0</v>
      </c>
    </row>
    <row r="14" spans="1:30" x14ac:dyDescent="0.25">
      <c r="A14" s="1">
        <v>60519</v>
      </c>
      <c r="B14" s="1" t="s">
        <v>112</v>
      </c>
      <c r="C14" s="1" t="s">
        <v>80</v>
      </c>
      <c r="D14" s="1" t="s">
        <v>84</v>
      </c>
      <c r="E14" s="1">
        <v>7.2</v>
      </c>
      <c r="F14" s="1">
        <v>0.16</v>
      </c>
      <c r="G14" s="1">
        <v>7.4</v>
      </c>
      <c r="H14" s="1">
        <v>3</v>
      </c>
      <c r="I14" s="1" t="s">
        <v>85</v>
      </c>
      <c r="J14" s="1" t="s">
        <v>85</v>
      </c>
      <c r="M14" s="1">
        <v>92</v>
      </c>
      <c r="Z14" s="1">
        <v>0</v>
      </c>
      <c r="AA14" s="1">
        <v>0</v>
      </c>
      <c r="AB14" s="1">
        <v>140</v>
      </c>
      <c r="AD14" s="1">
        <v>0</v>
      </c>
    </row>
    <row r="15" spans="1:30" x14ac:dyDescent="0.25">
      <c r="A15" s="1">
        <v>200519</v>
      </c>
      <c r="B15" s="1" t="s">
        <v>115</v>
      </c>
      <c r="C15" s="1" t="s">
        <v>80</v>
      </c>
      <c r="D15" s="1" t="s">
        <v>84</v>
      </c>
      <c r="E15" s="1">
        <v>7.3</v>
      </c>
      <c r="F15" s="1">
        <v>0.13</v>
      </c>
      <c r="G15" s="1">
        <v>7.6</v>
      </c>
      <c r="H15" s="1">
        <v>3</v>
      </c>
      <c r="I15" s="1" t="s">
        <v>85</v>
      </c>
      <c r="J15" s="1" t="s">
        <v>85</v>
      </c>
      <c r="M15" s="1">
        <v>87</v>
      </c>
      <c r="Z15" s="1">
        <v>0</v>
      </c>
      <c r="AA15" s="1">
        <v>0</v>
      </c>
      <c r="AB15" s="1">
        <v>300</v>
      </c>
      <c r="AD15" s="1">
        <v>0</v>
      </c>
    </row>
    <row r="16" spans="1:30" x14ac:dyDescent="0.25">
      <c r="A16" s="1">
        <v>40619</v>
      </c>
      <c r="B16" s="1" t="s">
        <v>120</v>
      </c>
      <c r="C16" s="1" t="s">
        <v>80</v>
      </c>
      <c r="D16" s="1" t="s">
        <v>84</v>
      </c>
      <c r="E16" s="1">
        <v>7.2</v>
      </c>
      <c r="F16" s="1">
        <v>0.12</v>
      </c>
      <c r="G16" s="1">
        <v>7.6</v>
      </c>
      <c r="H16" s="1">
        <v>4</v>
      </c>
      <c r="I16" s="1" t="s">
        <v>85</v>
      </c>
      <c r="J16" s="1" t="s">
        <v>85</v>
      </c>
      <c r="L16" s="1">
        <v>1E-3</v>
      </c>
      <c r="N16" s="1">
        <v>82</v>
      </c>
      <c r="O16" s="1">
        <v>5.5</v>
      </c>
      <c r="P16" s="1">
        <v>2.2999999999999998</v>
      </c>
      <c r="Q16" s="1">
        <v>9.9</v>
      </c>
      <c r="R16" s="1">
        <v>2.5000000000000001E-2</v>
      </c>
      <c r="S16" s="1">
        <v>12</v>
      </c>
      <c r="T16" s="1">
        <v>2</v>
      </c>
      <c r="U16" s="1">
        <v>5.0000000000000001E-3</v>
      </c>
      <c r="V16" s="1">
        <v>2.6</v>
      </c>
      <c r="W16" s="1">
        <v>3.0000000000000001E-3</v>
      </c>
      <c r="X16" s="1">
        <v>0.01</v>
      </c>
      <c r="Y16" s="1">
        <v>0.5</v>
      </c>
      <c r="Z16" s="1">
        <v>0</v>
      </c>
      <c r="AA16" s="1">
        <v>0</v>
      </c>
      <c r="AB16" s="1">
        <v>1</v>
      </c>
      <c r="AC16" s="1">
        <v>0</v>
      </c>
      <c r="AD16" s="1">
        <v>0</v>
      </c>
    </row>
    <row r="17" spans="1:30" x14ac:dyDescent="0.25">
      <c r="A17" s="1">
        <v>220719</v>
      </c>
      <c r="B17" s="1" t="s">
        <v>132</v>
      </c>
      <c r="C17" s="1" t="s">
        <v>80</v>
      </c>
      <c r="D17" s="1" t="s">
        <v>84</v>
      </c>
      <c r="E17" s="1">
        <v>7.1</v>
      </c>
      <c r="F17" s="1">
        <v>0.16</v>
      </c>
      <c r="G17" s="1">
        <v>7.6</v>
      </c>
      <c r="H17" s="1">
        <v>2</v>
      </c>
      <c r="I17" s="1" t="s">
        <v>85</v>
      </c>
      <c r="J17" s="1" t="s">
        <v>85</v>
      </c>
      <c r="M17" s="1">
        <v>100</v>
      </c>
      <c r="Z17" s="1">
        <v>0</v>
      </c>
      <c r="AA17" s="1">
        <v>0</v>
      </c>
      <c r="AB17" s="1">
        <v>4</v>
      </c>
      <c r="AD17" s="1">
        <v>0</v>
      </c>
    </row>
    <row r="18" spans="1:30" x14ac:dyDescent="0.25">
      <c r="A18" s="1">
        <v>190819</v>
      </c>
      <c r="B18" s="1" t="s">
        <v>138</v>
      </c>
      <c r="C18" s="1" t="s">
        <v>80</v>
      </c>
      <c r="D18" s="1" t="s">
        <v>84</v>
      </c>
      <c r="E18" s="1">
        <v>7.1</v>
      </c>
      <c r="F18" s="1">
        <v>0.21</v>
      </c>
      <c r="G18" s="1">
        <v>7.6</v>
      </c>
      <c r="H18" s="1">
        <v>4</v>
      </c>
      <c r="I18" s="1" t="s">
        <v>85</v>
      </c>
      <c r="J18" s="1" t="s">
        <v>85</v>
      </c>
      <c r="M18" s="1">
        <v>140</v>
      </c>
      <c r="Z18" s="1">
        <v>0</v>
      </c>
      <c r="AA18" s="1">
        <v>0</v>
      </c>
      <c r="AB18" s="1">
        <v>2</v>
      </c>
      <c r="AD18" s="1">
        <v>0</v>
      </c>
    </row>
    <row r="19" spans="1:30" x14ac:dyDescent="0.25">
      <c r="A19" s="1">
        <v>30919</v>
      </c>
      <c r="B19" s="1" t="s">
        <v>142</v>
      </c>
      <c r="C19" s="1" t="s">
        <v>80</v>
      </c>
      <c r="D19" s="1" t="s">
        <v>84</v>
      </c>
      <c r="E19" s="1">
        <v>7.3</v>
      </c>
      <c r="F19" s="1">
        <v>0.27</v>
      </c>
      <c r="G19" s="1">
        <v>7.6</v>
      </c>
      <c r="H19" s="1">
        <v>4</v>
      </c>
      <c r="I19" s="1" t="s">
        <v>85</v>
      </c>
      <c r="J19" s="1" t="s">
        <v>85</v>
      </c>
      <c r="M19" s="1">
        <v>150</v>
      </c>
      <c r="Z19" s="1">
        <v>0</v>
      </c>
      <c r="AA19" s="1">
        <v>0</v>
      </c>
      <c r="AB19" s="1">
        <v>0</v>
      </c>
      <c r="AD19" s="1">
        <v>0</v>
      </c>
    </row>
    <row r="20" spans="1:30" x14ac:dyDescent="0.25">
      <c r="A20" s="1">
        <v>160919</v>
      </c>
      <c r="B20" s="1" t="s">
        <v>150</v>
      </c>
      <c r="C20" s="1" t="s">
        <v>80</v>
      </c>
      <c r="D20" s="1" t="s">
        <v>84</v>
      </c>
      <c r="E20" s="1">
        <v>7.3</v>
      </c>
      <c r="F20" s="1">
        <v>0.12</v>
      </c>
      <c r="G20" s="1">
        <v>7.6</v>
      </c>
      <c r="H20" s="1">
        <v>4</v>
      </c>
      <c r="I20" s="1" t="s">
        <v>85</v>
      </c>
      <c r="J20" s="1" t="s">
        <v>85</v>
      </c>
      <c r="M20" s="1">
        <v>130</v>
      </c>
      <c r="Z20" s="1">
        <v>0</v>
      </c>
      <c r="AA20" s="1">
        <v>0</v>
      </c>
      <c r="AB20" s="1">
        <v>0</v>
      </c>
      <c r="AD20" s="1">
        <v>0</v>
      </c>
    </row>
    <row r="21" spans="1:30" x14ac:dyDescent="0.25">
      <c r="A21" s="1">
        <v>11019</v>
      </c>
      <c r="B21" s="1" t="s">
        <v>153</v>
      </c>
      <c r="C21" s="1" t="s">
        <v>80</v>
      </c>
      <c r="D21" s="1" t="s">
        <v>84</v>
      </c>
      <c r="E21" s="1">
        <v>7.3</v>
      </c>
      <c r="F21" s="1">
        <v>0.12</v>
      </c>
      <c r="G21" s="1">
        <v>7.6</v>
      </c>
      <c r="H21" s="1">
        <v>3</v>
      </c>
      <c r="I21" s="1" t="s">
        <v>85</v>
      </c>
      <c r="J21" s="1" t="s">
        <v>85</v>
      </c>
      <c r="M21" s="1">
        <v>100</v>
      </c>
      <c r="Z21" s="1">
        <v>0</v>
      </c>
      <c r="AA21" s="1">
        <v>0</v>
      </c>
      <c r="AB21" s="1">
        <v>5</v>
      </c>
      <c r="AD21" s="1">
        <v>0</v>
      </c>
    </row>
    <row r="22" spans="1:30" x14ac:dyDescent="0.25">
      <c r="A22" s="1">
        <v>161019</v>
      </c>
      <c r="B22" s="1" t="s">
        <v>156</v>
      </c>
      <c r="C22" s="1" t="s">
        <v>80</v>
      </c>
      <c r="D22" s="1" t="s">
        <v>84</v>
      </c>
      <c r="E22" s="1">
        <v>8.4</v>
      </c>
      <c r="F22" s="1">
        <v>0.15</v>
      </c>
      <c r="G22" s="1">
        <v>7</v>
      </c>
      <c r="H22" s="1">
        <v>6</v>
      </c>
      <c r="I22" s="1" t="s">
        <v>85</v>
      </c>
      <c r="J22" s="1" t="s">
        <v>85</v>
      </c>
      <c r="M22" s="1">
        <v>78</v>
      </c>
      <c r="Z22" s="1">
        <v>0</v>
      </c>
      <c r="AA22" s="1">
        <v>0</v>
      </c>
      <c r="AB22" s="1">
        <v>3</v>
      </c>
      <c r="AD22" s="1">
        <v>0</v>
      </c>
    </row>
    <row r="23" spans="1:30" x14ac:dyDescent="0.25">
      <c r="A23" s="1">
        <v>91219</v>
      </c>
      <c r="B23" s="1" t="s">
        <v>162</v>
      </c>
      <c r="C23" s="1" t="s">
        <v>80</v>
      </c>
      <c r="D23" s="1" t="s">
        <v>84</v>
      </c>
      <c r="E23" s="1">
        <v>7.1</v>
      </c>
      <c r="F23" s="1">
        <v>0.14000000000000001</v>
      </c>
      <c r="G23" s="1">
        <v>6.6</v>
      </c>
      <c r="H23" s="1">
        <v>4</v>
      </c>
      <c r="I23" s="1" t="s">
        <v>85</v>
      </c>
      <c r="J23" s="1" t="s">
        <v>85</v>
      </c>
      <c r="M23" s="1">
        <v>95</v>
      </c>
      <c r="Z23" s="1">
        <v>0</v>
      </c>
      <c r="AA23" s="1">
        <v>0</v>
      </c>
      <c r="AB23" s="1">
        <v>0</v>
      </c>
      <c r="AD23" s="1">
        <v>0</v>
      </c>
    </row>
    <row r="24" spans="1:30" x14ac:dyDescent="0.25">
      <c r="A24" s="1">
        <v>140119</v>
      </c>
      <c r="B24" s="1" t="s">
        <v>91</v>
      </c>
      <c r="C24" s="1" t="s">
        <v>80</v>
      </c>
      <c r="D24" s="1" t="s">
        <v>92</v>
      </c>
      <c r="K24" s="1">
        <v>86.6</v>
      </c>
    </row>
    <row r="25" spans="1:30" x14ac:dyDescent="0.25">
      <c r="A25" s="1">
        <v>230419</v>
      </c>
      <c r="B25" s="1" t="s">
        <v>110</v>
      </c>
      <c r="C25" s="1" t="s">
        <v>80</v>
      </c>
      <c r="D25" s="1" t="s">
        <v>92</v>
      </c>
      <c r="K25" s="1">
        <v>89.7</v>
      </c>
    </row>
    <row r="26" spans="1:30" x14ac:dyDescent="0.25">
      <c r="A26" s="1">
        <v>40619</v>
      </c>
      <c r="B26" s="1" t="s">
        <v>129</v>
      </c>
      <c r="C26" s="1" t="s">
        <v>80</v>
      </c>
      <c r="D26" s="1" t="s">
        <v>92</v>
      </c>
      <c r="K26" s="1">
        <v>84</v>
      </c>
    </row>
    <row r="27" spans="1:30" x14ac:dyDescent="0.25">
      <c r="A27" s="1">
        <v>30919</v>
      </c>
      <c r="B27" s="1" t="s">
        <v>145</v>
      </c>
      <c r="C27" s="1" t="s">
        <v>80</v>
      </c>
      <c r="D27" s="1" t="s">
        <v>92</v>
      </c>
      <c r="K27" s="1">
        <v>91.1</v>
      </c>
    </row>
    <row r="28" spans="1:30" x14ac:dyDescent="0.25">
      <c r="A28" s="1">
        <v>91219</v>
      </c>
      <c r="B28" s="1" t="s">
        <v>165</v>
      </c>
      <c r="C28" s="1" t="s">
        <v>80</v>
      </c>
      <c r="D28" s="1" t="s">
        <v>92</v>
      </c>
      <c r="K28" s="1">
        <v>88.5</v>
      </c>
    </row>
    <row r="29" spans="1:30" x14ac:dyDescent="0.25">
      <c r="D29" s="3" t="s">
        <v>167</v>
      </c>
      <c r="E29" s="3" t="str">
        <f>E2</f>
        <v>pH</v>
      </c>
      <c r="F29" s="3" t="str">
        <f t="shared" ref="F29:AD29" si="0">F2</f>
        <v>Turbiditet</v>
      </c>
      <c r="G29" s="3" t="str">
        <f t="shared" si="0"/>
        <v>Konduktivitet</v>
      </c>
      <c r="H29" s="3" t="str">
        <f t="shared" si="0"/>
        <v>Fargetall</v>
      </c>
      <c r="I29" s="3" t="str">
        <f t="shared" si="0"/>
        <v>Vurdering av lukt</v>
      </c>
      <c r="J29" s="3" t="str">
        <f t="shared" si="0"/>
        <v>Vurdering av smak</v>
      </c>
      <c r="K29" s="3" t="str">
        <f t="shared" si="0"/>
        <v>UV transmisjon</v>
      </c>
      <c r="L29" s="3" t="str">
        <f t="shared" si="0"/>
        <v>Kvikksølv</v>
      </c>
      <c r="M29" s="3" t="str">
        <f t="shared" si="0"/>
        <v>Aluminium</v>
      </c>
      <c r="N29" s="3" t="str">
        <f t="shared" si="0"/>
        <v>Aluminium</v>
      </c>
      <c r="O29" s="3" t="str">
        <f t="shared" si="0"/>
        <v>Jern</v>
      </c>
      <c r="P29" s="3" t="str">
        <f t="shared" si="0"/>
        <v>Mangan</v>
      </c>
      <c r="Q29" s="3" t="str">
        <f t="shared" si="0"/>
        <v>Natrium</v>
      </c>
      <c r="R29" s="3" t="str">
        <f t="shared" si="0"/>
        <v>Fluorid</v>
      </c>
      <c r="S29" s="3" t="str">
        <f t="shared" si="0"/>
        <v>Klorid</v>
      </c>
      <c r="T29" s="3" t="str">
        <f t="shared" si="0"/>
        <v>Sulfat</v>
      </c>
      <c r="U29" s="3" t="str">
        <f t="shared" si="0"/>
        <v>Ammonium</v>
      </c>
      <c r="V29" s="3" t="str">
        <f t="shared" si="0"/>
        <v>Total organisk karb.</v>
      </c>
      <c r="W29" s="3" t="str">
        <f t="shared" si="0"/>
        <v>Benzo[a]pyren</v>
      </c>
      <c r="X29" s="3" t="str">
        <f t="shared" si="0"/>
        <v>PAH sum 4stk. REF</v>
      </c>
      <c r="Y29" s="3" t="str">
        <f t="shared" si="0"/>
        <v>Sum THM</v>
      </c>
      <c r="Z29" s="3" t="str">
        <f t="shared" si="0"/>
        <v>Escherichia coli</v>
      </c>
      <c r="AA29" s="3" t="str">
        <f t="shared" si="0"/>
        <v>Koliforme bakterier</v>
      </c>
      <c r="AB29" s="3" t="str">
        <f t="shared" si="0"/>
        <v>Kimtall - v/22°C,3d</v>
      </c>
      <c r="AC29" s="3" t="str">
        <f t="shared" si="0"/>
        <v>Clostri. perfringens</v>
      </c>
      <c r="AD29" s="3" t="str">
        <f t="shared" si="0"/>
        <v>Int. enterokokker</v>
      </c>
    </row>
    <row r="30" spans="1:30" s="2" customFormat="1" x14ac:dyDescent="0.25">
      <c r="D30" s="6"/>
      <c r="E30" s="6" t="s">
        <v>35</v>
      </c>
      <c r="F30" s="6" t="s">
        <v>63</v>
      </c>
      <c r="G30" s="6" t="s">
        <v>64</v>
      </c>
      <c r="H30" s="6" t="s">
        <v>65</v>
      </c>
      <c r="I30" s="6"/>
      <c r="J30" s="6"/>
      <c r="K30" s="6" t="s">
        <v>66</v>
      </c>
      <c r="L30" s="6" t="s">
        <v>67</v>
      </c>
      <c r="M30" s="6" t="s">
        <v>68</v>
      </c>
      <c r="N30" s="6" t="s">
        <v>68</v>
      </c>
      <c r="O30" s="6" t="s">
        <v>69</v>
      </c>
      <c r="P30" s="6" t="s">
        <v>71</v>
      </c>
      <c r="Q30" s="6" t="s">
        <v>72</v>
      </c>
      <c r="R30" s="6" t="s">
        <v>73</v>
      </c>
      <c r="S30" s="6" t="s">
        <v>73</v>
      </c>
      <c r="T30" s="6" t="s">
        <v>73</v>
      </c>
      <c r="U30" s="6" t="s">
        <v>74</v>
      </c>
      <c r="V30" s="6" t="s">
        <v>75</v>
      </c>
      <c r="W30" s="6" t="s">
        <v>76</v>
      </c>
      <c r="X30" s="6" t="s">
        <v>76</v>
      </c>
      <c r="Y30" s="6" t="s">
        <v>76</v>
      </c>
      <c r="Z30" s="6" t="s">
        <v>77</v>
      </c>
      <c r="AA30" s="6" t="s">
        <v>77</v>
      </c>
      <c r="AB30" s="6" t="s">
        <v>78</v>
      </c>
      <c r="AC30" s="6" t="s">
        <v>77</v>
      </c>
      <c r="AD30" s="6" t="s">
        <v>77</v>
      </c>
    </row>
    <row r="31" spans="1:30" x14ac:dyDescent="0.25">
      <c r="D31" s="5" t="s">
        <v>168</v>
      </c>
      <c r="E31" s="5">
        <f>COUNTA(E4:E28)</f>
        <v>20</v>
      </c>
      <c r="F31" s="5">
        <f t="shared" ref="F31:AD31" si="1">COUNTA(F4:F28)</f>
        <v>15</v>
      </c>
      <c r="G31" s="5">
        <f t="shared" si="1"/>
        <v>15</v>
      </c>
      <c r="H31" s="5">
        <f t="shared" si="1"/>
        <v>15</v>
      </c>
      <c r="I31" s="5">
        <f t="shared" si="1"/>
        <v>15</v>
      </c>
      <c r="J31" s="5">
        <f t="shared" si="1"/>
        <v>15</v>
      </c>
      <c r="K31" s="5">
        <f t="shared" si="1"/>
        <v>5</v>
      </c>
      <c r="L31" s="5">
        <f t="shared" si="1"/>
        <v>1</v>
      </c>
      <c r="M31" s="5">
        <f t="shared" si="1"/>
        <v>14</v>
      </c>
      <c r="N31" s="5">
        <f t="shared" si="1"/>
        <v>1</v>
      </c>
      <c r="O31" s="5">
        <f t="shared" si="1"/>
        <v>1</v>
      </c>
      <c r="P31" s="5">
        <f t="shared" si="1"/>
        <v>1</v>
      </c>
      <c r="Q31" s="5">
        <f t="shared" si="1"/>
        <v>1</v>
      </c>
      <c r="R31" s="5">
        <f t="shared" si="1"/>
        <v>1</v>
      </c>
      <c r="S31" s="5">
        <f t="shared" si="1"/>
        <v>1</v>
      </c>
      <c r="T31" s="5">
        <f t="shared" si="1"/>
        <v>1</v>
      </c>
      <c r="U31" s="5">
        <f t="shared" si="1"/>
        <v>1</v>
      </c>
      <c r="V31" s="5">
        <f t="shared" si="1"/>
        <v>1</v>
      </c>
      <c r="W31" s="5">
        <f t="shared" si="1"/>
        <v>1</v>
      </c>
      <c r="X31" s="5">
        <f t="shared" si="1"/>
        <v>1</v>
      </c>
      <c r="Y31" s="5">
        <f t="shared" si="1"/>
        <v>1</v>
      </c>
      <c r="Z31" s="5">
        <f t="shared" si="1"/>
        <v>15</v>
      </c>
      <c r="AA31" s="5">
        <f t="shared" si="1"/>
        <v>15</v>
      </c>
      <c r="AB31" s="5">
        <f t="shared" si="1"/>
        <v>15</v>
      </c>
      <c r="AC31" s="5">
        <f t="shared" si="1"/>
        <v>1</v>
      </c>
      <c r="AD31" s="5">
        <f t="shared" si="1"/>
        <v>15</v>
      </c>
    </row>
    <row r="32" spans="1:30" x14ac:dyDescent="0.25">
      <c r="D32" s="3" t="s">
        <v>169</v>
      </c>
      <c r="E32" s="4">
        <f>AVERAGE(E4:E28)</f>
        <v>6.9999999999999982</v>
      </c>
      <c r="F32" s="4">
        <f t="shared" ref="F32:AD32" si="2">AVERAGE(F4:F28)</f>
        <v>0.15133333333333335</v>
      </c>
      <c r="G32" s="4">
        <f t="shared" si="2"/>
        <v>7.3533333333333308</v>
      </c>
      <c r="H32" s="4">
        <f t="shared" si="2"/>
        <v>3.6666666666666665</v>
      </c>
      <c r="I32" s="4" t="e">
        <f t="shared" si="2"/>
        <v>#DIV/0!</v>
      </c>
      <c r="J32" s="4" t="e">
        <f t="shared" si="2"/>
        <v>#DIV/0!</v>
      </c>
      <c r="K32" s="4">
        <f t="shared" si="2"/>
        <v>87.97999999999999</v>
      </c>
      <c r="L32" s="4">
        <f t="shared" si="2"/>
        <v>1E-3</v>
      </c>
      <c r="M32" s="4">
        <f t="shared" si="2"/>
        <v>115.14285714285714</v>
      </c>
      <c r="N32" s="4">
        <f t="shared" si="2"/>
        <v>82</v>
      </c>
      <c r="O32" s="4">
        <f t="shared" si="2"/>
        <v>5.5</v>
      </c>
      <c r="P32" s="4">
        <f t="shared" si="2"/>
        <v>2.2999999999999998</v>
      </c>
      <c r="Q32" s="4">
        <f t="shared" si="2"/>
        <v>9.9</v>
      </c>
      <c r="R32" s="4">
        <f t="shared" si="2"/>
        <v>2.5000000000000001E-2</v>
      </c>
      <c r="S32" s="4">
        <f t="shared" si="2"/>
        <v>12</v>
      </c>
      <c r="T32" s="4">
        <f t="shared" si="2"/>
        <v>2</v>
      </c>
      <c r="U32" s="4">
        <f t="shared" si="2"/>
        <v>5.0000000000000001E-3</v>
      </c>
      <c r="V32" s="4">
        <f t="shared" si="2"/>
        <v>2.6</v>
      </c>
      <c r="W32" s="4">
        <f t="shared" si="2"/>
        <v>3.0000000000000001E-3</v>
      </c>
      <c r="X32" s="4">
        <f t="shared" si="2"/>
        <v>0.01</v>
      </c>
      <c r="Y32" s="4">
        <f t="shared" si="2"/>
        <v>0.5</v>
      </c>
      <c r="Z32" s="4">
        <f t="shared" si="2"/>
        <v>0</v>
      </c>
      <c r="AA32" s="4">
        <f t="shared" si="2"/>
        <v>0</v>
      </c>
      <c r="AB32" s="4">
        <f t="shared" si="2"/>
        <v>31.933333333333334</v>
      </c>
      <c r="AC32" s="4">
        <f t="shared" si="2"/>
        <v>0</v>
      </c>
      <c r="AD32" s="4">
        <f t="shared" si="2"/>
        <v>0</v>
      </c>
    </row>
    <row r="33" spans="4:30" x14ac:dyDescent="0.25">
      <c r="D33" s="3" t="s">
        <v>170</v>
      </c>
      <c r="E33" s="4">
        <f>MIN(E4:E28)</f>
        <v>6.1</v>
      </c>
      <c r="F33" s="4">
        <f t="shared" ref="F33:AD33" si="3">MIN(F4:F28)</f>
        <v>0.1</v>
      </c>
      <c r="G33" s="4">
        <f t="shared" si="3"/>
        <v>6.6</v>
      </c>
      <c r="H33" s="4">
        <f t="shared" si="3"/>
        <v>2</v>
      </c>
      <c r="I33" s="4">
        <f t="shared" si="3"/>
        <v>0</v>
      </c>
      <c r="J33" s="4">
        <f t="shared" si="3"/>
        <v>0</v>
      </c>
      <c r="K33" s="4">
        <f t="shared" si="3"/>
        <v>84</v>
      </c>
      <c r="L33" s="4">
        <f t="shared" si="3"/>
        <v>1E-3</v>
      </c>
      <c r="M33" s="4">
        <f t="shared" si="3"/>
        <v>78</v>
      </c>
      <c r="N33" s="4">
        <f t="shared" si="3"/>
        <v>82</v>
      </c>
      <c r="O33" s="4">
        <f t="shared" si="3"/>
        <v>5.5</v>
      </c>
      <c r="P33" s="4">
        <f t="shared" si="3"/>
        <v>2.2999999999999998</v>
      </c>
      <c r="Q33" s="4">
        <f t="shared" si="3"/>
        <v>9.9</v>
      </c>
      <c r="R33" s="4">
        <f t="shared" si="3"/>
        <v>2.5000000000000001E-2</v>
      </c>
      <c r="S33" s="4">
        <f t="shared" si="3"/>
        <v>12</v>
      </c>
      <c r="T33" s="4">
        <f t="shared" si="3"/>
        <v>2</v>
      </c>
      <c r="U33" s="4">
        <f t="shared" si="3"/>
        <v>5.0000000000000001E-3</v>
      </c>
      <c r="V33" s="4">
        <f t="shared" si="3"/>
        <v>2.6</v>
      </c>
      <c r="W33" s="4">
        <f t="shared" si="3"/>
        <v>3.0000000000000001E-3</v>
      </c>
      <c r="X33" s="4">
        <f t="shared" si="3"/>
        <v>0.01</v>
      </c>
      <c r="Y33" s="4">
        <f t="shared" si="3"/>
        <v>0.5</v>
      </c>
      <c r="Z33" s="4">
        <f t="shared" si="3"/>
        <v>0</v>
      </c>
      <c r="AA33" s="4">
        <f t="shared" si="3"/>
        <v>0</v>
      </c>
      <c r="AB33" s="4">
        <f t="shared" si="3"/>
        <v>0</v>
      </c>
      <c r="AC33" s="4">
        <f t="shared" si="3"/>
        <v>0</v>
      </c>
      <c r="AD33" s="4">
        <f t="shared" si="3"/>
        <v>0</v>
      </c>
    </row>
    <row r="34" spans="4:30" x14ac:dyDescent="0.25">
      <c r="D34" s="3" t="s">
        <v>171</v>
      </c>
      <c r="E34" s="3">
        <f>MAX(E4:E28)</f>
        <v>8.4</v>
      </c>
      <c r="F34" s="3">
        <f t="shared" ref="F34:AD34" si="4">MAX(F4:F28)</f>
        <v>0.27</v>
      </c>
      <c r="G34" s="3">
        <f t="shared" si="4"/>
        <v>7.6</v>
      </c>
      <c r="H34" s="3">
        <f t="shared" si="4"/>
        <v>6</v>
      </c>
      <c r="I34" s="3">
        <f t="shared" si="4"/>
        <v>0</v>
      </c>
      <c r="J34" s="3">
        <f t="shared" si="4"/>
        <v>0</v>
      </c>
      <c r="K34" s="3">
        <f t="shared" si="4"/>
        <v>91.1</v>
      </c>
      <c r="L34" s="3">
        <f t="shared" si="4"/>
        <v>1E-3</v>
      </c>
      <c r="M34" s="3">
        <f t="shared" si="4"/>
        <v>180</v>
      </c>
      <c r="N34" s="3">
        <f t="shared" si="4"/>
        <v>82</v>
      </c>
      <c r="O34" s="3">
        <f t="shared" si="4"/>
        <v>5.5</v>
      </c>
      <c r="P34" s="3">
        <f t="shared" si="4"/>
        <v>2.2999999999999998</v>
      </c>
      <c r="Q34" s="3">
        <f t="shared" si="4"/>
        <v>9.9</v>
      </c>
      <c r="R34" s="3">
        <f t="shared" si="4"/>
        <v>2.5000000000000001E-2</v>
      </c>
      <c r="S34" s="3">
        <f t="shared" si="4"/>
        <v>12</v>
      </c>
      <c r="T34" s="3">
        <f t="shared" si="4"/>
        <v>2</v>
      </c>
      <c r="U34" s="3">
        <f t="shared" si="4"/>
        <v>5.0000000000000001E-3</v>
      </c>
      <c r="V34" s="3">
        <f t="shared" si="4"/>
        <v>2.6</v>
      </c>
      <c r="W34" s="3">
        <f t="shared" si="4"/>
        <v>3.0000000000000001E-3</v>
      </c>
      <c r="X34" s="3">
        <f t="shared" si="4"/>
        <v>0.01</v>
      </c>
      <c r="Y34" s="3">
        <f t="shared" si="4"/>
        <v>0.5</v>
      </c>
      <c r="Z34" s="3">
        <f t="shared" si="4"/>
        <v>0</v>
      </c>
      <c r="AA34" s="3">
        <f t="shared" si="4"/>
        <v>0</v>
      </c>
      <c r="AB34" s="3">
        <f t="shared" si="4"/>
        <v>300</v>
      </c>
      <c r="AC34" s="3">
        <f t="shared" si="4"/>
        <v>0</v>
      </c>
      <c r="AD34" s="3">
        <f t="shared" si="4"/>
        <v>0</v>
      </c>
    </row>
    <row r="35" spans="4:30" x14ac:dyDescent="0.25">
      <c r="D35" s="3" t="s">
        <v>172</v>
      </c>
      <c r="E35" s="3">
        <f>MEDIAN(E4:E28)</f>
        <v>7.15</v>
      </c>
      <c r="F35" s="3">
        <f t="shared" ref="F35:AD35" si="5">MEDIAN(F4:F28)</f>
        <v>0.14000000000000001</v>
      </c>
      <c r="G35" s="3">
        <f t="shared" si="5"/>
        <v>7.4</v>
      </c>
      <c r="H35" s="3">
        <f t="shared" si="5"/>
        <v>4</v>
      </c>
      <c r="I35" s="3" t="e">
        <f t="shared" si="5"/>
        <v>#NUM!</v>
      </c>
      <c r="J35" s="3" t="e">
        <f t="shared" si="5"/>
        <v>#NUM!</v>
      </c>
      <c r="K35" s="3">
        <f t="shared" si="5"/>
        <v>88.5</v>
      </c>
      <c r="L35" s="3">
        <f t="shared" si="5"/>
        <v>1E-3</v>
      </c>
      <c r="M35" s="3">
        <f t="shared" si="5"/>
        <v>105</v>
      </c>
      <c r="N35" s="3">
        <f t="shared" si="5"/>
        <v>82</v>
      </c>
      <c r="O35" s="3">
        <f t="shared" si="5"/>
        <v>5.5</v>
      </c>
      <c r="P35" s="3">
        <f t="shared" si="5"/>
        <v>2.2999999999999998</v>
      </c>
      <c r="Q35" s="3">
        <f t="shared" si="5"/>
        <v>9.9</v>
      </c>
      <c r="R35" s="3">
        <f t="shared" si="5"/>
        <v>2.5000000000000001E-2</v>
      </c>
      <c r="S35" s="3">
        <f t="shared" si="5"/>
        <v>12</v>
      </c>
      <c r="T35" s="3">
        <f t="shared" si="5"/>
        <v>2</v>
      </c>
      <c r="U35" s="3">
        <f t="shared" si="5"/>
        <v>5.0000000000000001E-3</v>
      </c>
      <c r="V35" s="3">
        <f t="shared" si="5"/>
        <v>2.6</v>
      </c>
      <c r="W35" s="3">
        <f t="shared" si="5"/>
        <v>3.0000000000000001E-3</v>
      </c>
      <c r="X35" s="3">
        <f t="shared" si="5"/>
        <v>0.01</v>
      </c>
      <c r="Y35" s="3">
        <f t="shared" si="5"/>
        <v>0.5</v>
      </c>
      <c r="Z35" s="3">
        <f t="shared" si="5"/>
        <v>0</v>
      </c>
      <c r="AA35" s="3">
        <f t="shared" si="5"/>
        <v>0</v>
      </c>
      <c r="AB35" s="3">
        <f t="shared" si="5"/>
        <v>3</v>
      </c>
      <c r="AC35" s="3">
        <f t="shared" si="5"/>
        <v>0</v>
      </c>
      <c r="AD35" s="3">
        <f t="shared" si="5"/>
        <v>0</v>
      </c>
    </row>
  </sheetData>
  <sortState ref="A4:AJ70">
    <sortCondition ref="D4:D70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0"/>
  <sheetViews>
    <sheetView topLeftCell="A19" workbookViewId="0">
      <selection activeCell="D47" sqref="D47"/>
    </sheetView>
  </sheetViews>
  <sheetFormatPr baseColWidth="10" defaultRowHeight="15" x14ac:dyDescent="0.25"/>
  <cols>
    <col min="1" max="1" width="10.5703125" style="1" bestFit="1" customWidth="1"/>
    <col min="2" max="2" width="13.7109375" style="1" bestFit="1" customWidth="1"/>
    <col min="3" max="3" width="10.7109375" style="1" bestFit="1" customWidth="1"/>
    <col min="4" max="4" width="16.28515625" style="1" bestFit="1" customWidth="1"/>
    <col min="5" max="5" width="9.140625" style="1" bestFit="1" customWidth="1"/>
    <col min="6" max="6" width="9.85546875" style="1" bestFit="1" customWidth="1"/>
    <col min="7" max="7" width="13.140625" style="1" bestFit="1" customWidth="1"/>
    <col min="8" max="8" width="8.7109375" style="1" bestFit="1" customWidth="1"/>
    <col min="9" max="9" width="16.28515625" style="1" bestFit="1" customWidth="1"/>
    <col min="10" max="10" width="17.42578125" style="1" bestFit="1" customWidth="1"/>
    <col min="11" max="11" width="10.85546875" style="1" bestFit="1" customWidth="1"/>
    <col min="12" max="12" width="14.42578125" style="1" bestFit="1" customWidth="1"/>
    <col min="13" max="13" width="18.5703125" style="1" bestFit="1" customWidth="1"/>
    <col min="14" max="14" width="17.42578125" style="1" bestFit="1" customWidth="1"/>
    <col min="15" max="15" width="16.5703125" style="1" bestFit="1" customWidth="1"/>
    <col min="16" max="16" width="10.85546875" style="1" bestFit="1" customWidth="1"/>
    <col min="17" max="17" width="11" style="1" bestFit="1" customWidth="1"/>
    <col min="18" max="18" width="13.140625" style="1" bestFit="1" customWidth="1"/>
    <col min="19" max="19" width="11.42578125" style="1"/>
    <col min="20" max="20" width="18.28515625" style="1" bestFit="1" customWidth="1"/>
    <col min="21" max="21" width="19.140625" style="1" bestFit="1" customWidth="1"/>
    <col min="22" max="22" width="14" style="1" bestFit="1" customWidth="1"/>
    <col min="23" max="23" width="17.140625" style="1" bestFit="1" customWidth="1"/>
    <col min="24" max="24" width="14.7109375" style="1" bestFit="1" customWidth="1"/>
    <col min="25" max="25" width="13.140625" style="1" bestFit="1" customWidth="1"/>
    <col min="26" max="26" width="12.140625" style="1" bestFit="1" customWidth="1"/>
    <col min="27" max="27" width="10.85546875" style="1" bestFit="1" customWidth="1"/>
    <col min="28" max="28" width="11.28515625" style="1" bestFit="1" customWidth="1"/>
    <col min="29" max="29" width="14.42578125" style="1" bestFit="1" customWidth="1"/>
    <col min="30" max="30" width="18.5703125" style="1" bestFit="1" customWidth="1"/>
    <col min="31" max="31" width="17.42578125" style="1" bestFit="1" customWidth="1"/>
    <col min="32" max="32" width="18.140625" style="1" bestFit="1" customWidth="1"/>
    <col min="33" max="33" width="16.5703125" style="1" bestFit="1" customWidth="1"/>
    <col min="34" max="34" width="18.5703125" style="1" bestFit="1" customWidth="1"/>
    <col min="35" max="35" width="19.140625" style="1" bestFit="1" customWidth="1"/>
    <col min="36" max="16384" width="11.42578125" style="1"/>
  </cols>
  <sheetData>
    <row r="1" spans="1:15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14</v>
      </c>
      <c r="L1" s="2" t="s">
        <v>28</v>
      </c>
      <c r="M1" s="2" t="s">
        <v>29</v>
      </c>
      <c r="N1" s="2" t="s">
        <v>30</v>
      </c>
      <c r="O1" s="2" t="s">
        <v>32</v>
      </c>
    </row>
    <row r="2" spans="1:15" s="2" customFormat="1" x14ac:dyDescent="0.25">
      <c r="E2" s="2" t="s">
        <v>35</v>
      </c>
      <c r="F2" s="2" t="s">
        <v>36</v>
      </c>
      <c r="G2" s="2" t="s">
        <v>37</v>
      </c>
      <c r="H2" s="2" t="s">
        <v>38</v>
      </c>
      <c r="I2" s="2" t="s">
        <v>39</v>
      </c>
      <c r="J2" s="2" t="s">
        <v>40</v>
      </c>
      <c r="K2" s="2" t="s">
        <v>43</v>
      </c>
      <c r="L2" s="2" t="s">
        <v>56</v>
      </c>
      <c r="M2" s="2" t="s">
        <v>57</v>
      </c>
      <c r="N2" s="2" t="s">
        <v>58</v>
      </c>
      <c r="O2" s="2" t="s">
        <v>60</v>
      </c>
    </row>
    <row r="3" spans="1:15" s="2" customFormat="1" x14ac:dyDescent="0.25">
      <c r="E3" s="2" t="s">
        <v>35</v>
      </c>
      <c r="F3" s="2" t="s">
        <v>63</v>
      </c>
      <c r="G3" s="2" t="s">
        <v>64</v>
      </c>
      <c r="H3" s="2" t="s">
        <v>65</v>
      </c>
      <c r="K3" s="2" t="s">
        <v>68</v>
      </c>
      <c r="L3" s="2" t="s">
        <v>77</v>
      </c>
      <c r="M3" s="2" t="s">
        <v>77</v>
      </c>
      <c r="N3" s="2" t="s">
        <v>78</v>
      </c>
      <c r="O3" s="2" t="s">
        <v>77</v>
      </c>
    </row>
    <row r="4" spans="1:15" x14ac:dyDescent="0.25">
      <c r="A4" s="1">
        <v>140119</v>
      </c>
      <c r="B4" s="1" t="s">
        <v>89</v>
      </c>
      <c r="C4" s="1" t="s">
        <v>80</v>
      </c>
      <c r="D4" s="1" t="s">
        <v>90</v>
      </c>
      <c r="E4" s="1">
        <v>7.3</v>
      </c>
      <c r="F4" s="1">
        <v>0.11</v>
      </c>
      <c r="G4" s="1">
        <v>7.1</v>
      </c>
      <c r="H4" s="1">
        <v>4</v>
      </c>
      <c r="I4" s="1" t="s">
        <v>85</v>
      </c>
      <c r="J4" s="1" t="s">
        <v>85</v>
      </c>
      <c r="K4" s="1">
        <v>120</v>
      </c>
      <c r="L4" s="1">
        <v>0</v>
      </c>
      <c r="M4" s="1">
        <v>0</v>
      </c>
      <c r="N4" s="1">
        <v>0</v>
      </c>
      <c r="O4" s="1">
        <v>0</v>
      </c>
    </row>
    <row r="5" spans="1:15" x14ac:dyDescent="0.25">
      <c r="A5" s="1">
        <v>120219</v>
      </c>
      <c r="B5" s="1" t="s">
        <v>97</v>
      </c>
      <c r="C5" s="1" t="s">
        <v>80</v>
      </c>
      <c r="D5" s="1" t="s">
        <v>90</v>
      </c>
      <c r="E5" s="1">
        <v>7.1</v>
      </c>
      <c r="F5" s="1">
        <v>0.1</v>
      </c>
      <c r="G5" s="1">
        <v>7.1</v>
      </c>
      <c r="H5" s="1">
        <v>4</v>
      </c>
      <c r="I5" s="1" t="s">
        <v>85</v>
      </c>
      <c r="J5" s="1" t="s">
        <v>85</v>
      </c>
      <c r="K5" s="1">
        <v>170</v>
      </c>
      <c r="L5" s="1">
        <v>0</v>
      </c>
      <c r="M5" s="1">
        <v>0</v>
      </c>
      <c r="N5" s="1">
        <v>2</v>
      </c>
      <c r="O5" s="1">
        <v>0</v>
      </c>
    </row>
    <row r="6" spans="1:15" x14ac:dyDescent="0.25">
      <c r="A6" s="1">
        <v>120319</v>
      </c>
      <c r="B6" s="1" t="s">
        <v>102</v>
      </c>
      <c r="C6" s="1" t="s">
        <v>80</v>
      </c>
      <c r="D6" s="1" t="s">
        <v>90</v>
      </c>
      <c r="E6" s="1">
        <v>7.3</v>
      </c>
      <c r="F6" s="1">
        <v>0.1</v>
      </c>
      <c r="G6" s="1">
        <v>7.3</v>
      </c>
      <c r="H6" s="1">
        <v>3</v>
      </c>
      <c r="I6" s="1" t="s">
        <v>85</v>
      </c>
      <c r="J6" s="1" t="s">
        <v>85</v>
      </c>
      <c r="K6" s="1">
        <v>110</v>
      </c>
      <c r="L6" s="1">
        <v>0</v>
      </c>
      <c r="M6" s="1">
        <v>0</v>
      </c>
      <c r="N6" s="1">
        <v>6</v>
      </c>
      <c r="O6" s="1">
        <v>0</v>
      </c>
    </row>
    <row r="7" spans="1:15" x14ac:dyDescent="0.25">
      <c r="A7" s="1">
        <v>80419</v>
      </c>
      <c r="B7" s="1" t="s">
        <v>105</v>
      </c>
      <c r="C7" s="1" t="s">
        <v>80</v>
      </c>
      <c r="D7" s="1" t="s">
        <v>90</v>
      </c>
      <c r="E7" s="1">
        <v>7.2</v>
      </c>
      <c r="F7" s="1">
        <v>0.12</v>
      </c>
      <c r="G7" s="1">
        <v>7.3</v>
      </c>
      <c r="H7" s="1">
        <v>4</v>
      </c>
      <c r="I7" s="1" t="s">
        <v>85</v>
      </c>
      <c r="J7" s="1" t="s">
        <v>85</v>
      </c>
      <c r="K7" s="1">
        <v>110</v>
      </c>
      <c r="L7" s="1">
        <v>0</v>
      </c>
      <c r="M7" s="1">
        <v>0</v>
      </c>
      <c r="N7" s="1">
        <v>70</v>
      </c>
      <c r="O7" s="1">
        <v>0</v>
      </c>
    </row>
    <row r="8" spans="1:15" x14ac:dyDescent="0.25">
      <c r="A8" s="1">
        <v>230419</v>
      </c>
      <c r="B8" s="1" t="s">
        <v>109</v>
      </c>
      <c r="C8" s="1" t="s">
        <v>80</v>
      </c>
      <c r="D8" s="1" t="s">
        <v>90</v>
      </c>
      <c r="E8" s="1">
        <v>7.2</v>
      </c>
      <c r="F8" s="1">
        <v>0.1</v>
      </c>
      <c r="G8" s="1">
        <v>7.4</v>
      </c>
      <c r="H8" s="1">
        <v>3</v>
      </c>
      <c r="I8" s="1" t="s">
        <v>85</v>
      </c>
      <c r="J8" s="1" t="s">
        <v>85</v>
      </c>
      <c r="K8" s="1">
        <v>100</v>
      </c>
      <c r="L8" s="1">
        <v>0</v>
      </c>
      <c r="M8" s="1">
        <v>0</v>
      </c>
      <c r="N8" s="1">
        <v>20</v>
      </c>
      <c r="O8" s="1">
        <v>0</v>
      </c>
    </row>
    <row r="9" spans="1:15" x14ac:dyDescent="0.25">
      <c r="A9" s="1">
        <v>60519</v>
      </c>
      <c r="B9" s="1" t="s">
        <v>114</v>
      </c>
      <c r="C9" s="1" t="s">
        <v>80</v>
      </c>
      <c r="D9" s="1" t="s">
        <v>90</v>
      </c>
      <c r="E9" s="1">
        <v>7.2</v>
      </c>
      <c r="F9" s="1">
        <v>0.17</v>
      </c>
      <c r="G9" s="1">
        <v>7.3</v>
      </c>
      <c r="H9" s="1">
        <v>3</v>
      </c>
      <c r="I9" s="1" t="s">
        <v>85</v>
      </c>
      <c r="J9" s="1" t="s">
        <v>85</v>
      </c>
      <c r="K9" s="1">
        <v>110</v>
      </c>
      <c r="L9" s="1">
        <v>0</v>
      </c>
      <c r="M9" s="1">
        <v>0</v>
      </c>
      <c r="N9" s="1">
        <v>9</v>
      </c>
      <c r="O9" s="1">
        <v>0</v>
      </c>
    </row>
    <row r="10" spans="1:15" x14ac:dyDescent="0.25">
      <c r="A10" s="1">
        <v>200519</v>
      </c>
      <c r="B10" s="1" t="s">
        <v>118</v>
      </c>
      <c r="C10" s="1" t="s">
        <v>80</v>
      </c>
      <c r="D10" s="1" t="s">
        <v>90</v>
      </c>
      <c r="E10" s="1">
        <v>7.2</v>
      </c>
      <c r="F10" s="1">
        <v>0.12</v>
      </c>
      <c r="G10" s="1">
        <v>7.5</v>
      </c>
      <c r="H10" s="1">
        <v>4</v>
      </c>
      <c r="I10" s="1" t="s">
        <v>85</v>
      </c>
      <c r="J10" s="1" t="s">
        <v>85</v>
      </c>
      <c r="K10" s="1">
        <v>84</v>
      </c>
      <c r="L10" s="1">
        <v>0</v>
      </c>
      <c r="M10" s="1">
        <v>0</v>
      </c>
      <c r="N10" s="1">
        <v>7</v>
      </c>
      <c r="O10" s="1">
        <v>0</v>
      </c>
    </row>
    <row r="11" spans="1:15" x14ac:dyDescent="0.25">
      <c r="A11" s="1">
        <v>40619</v>
      </c>
      <c r="B11" s="1" t="s">
        <v>128</v>
      </c>
      <c r="C11" s="1" t="s">
        <v>80</v>
      </c>
      <c r="D11" s="1" t="s">
        <v>90</v>
      </c>
      <c r="E11" s="1">
        <v>7.2</v>
      </c>
      <c r="F11" s="1">
        <v>0.13</v>
      </c>
      <c r="G11" s="1">
        <v>7.6</v>
      </c>
      <c r="H11" s="1">
        <v>4</v>
      </c>
      <c r="I11" s="1" t="s">
        <v>85</v>
      </c>
      <c r="J11" s="1" t="s">
        <v>85</v>
      </c>
      <c r="K11" s="1">
        <v>94</v>
      </c>
      <c r="L11" s="1">
        <v>0</v>
      </c>
      <c r="M11" s="1">
        <v>0</v>
      </c>
      <c r="N11" s="1">
        <v>4</v>
      </c>
      <c r="O11" s="1">
        <v>0</v>
      </c>
    </row>
    <row r="12" spans="1:15" x14ac:dyDescent="0.25">
      <c r="A12" s="1">
        <v>190819</v>
      </c>
      <c r="B12" s="1" t="s">
        <v>140</v>
      </c>
      <c r="C12" s="1" t="s">
        <v>80</v>
      </c>
      <c r="D12" s="1" t="s">
        <v>90</v>
      </c>
      <c r="E12" s="1">
        <v>7.2</v>
      </c>
      <c r="F12" s="1">
        <v>0.15</v>
      </c>
      <c r="G12" s="1">
        <v>7.6</v>
      </c>
      <c r="H12" s="1">
        <v>4</v>
      </c>
      <c r="I12" s="1" t="s">
        <v>85</v>
      </c>
      <c r="J12" s="1" t="s">
        <v>85</v>
      </c>
      <c r="K12" s="1">
        <v>130</v>
      </c>
      <c r="L12" s="1">
        <v>0</v>
      </c>
      <c r="M12" s="1">
        <v>0</v>
      </c>
      <c r="N12" s="1">
        <v>10</v>
      </c>
      <c r="O12" s="1">
        <v>0</v>
      </c>
    </row>
    <row r="13" spans="1:15" x14ac:dyDescent="0.25">
      <c r="A13" s="1">
        <v>30919</v>
      </c>
      <c r="B13" s="1" t="s">
        <v>144</v>
      </c>
      <c r="C13" s="1" t="s">
        <v>80</v>
      </c>
      <c r="D13" s="1" t="s">
        <v>90</v>
      </c>
      <c r="E13" s="1">
        <v>7.3</v>
      </c>
      <c r="F13" s="1">
        <v>0.18</v>
      </c>
      <c r="G13" s="1">
        <v>7.5</v>
      </c>
      <c r="H13" s="1">
        <v>3</v>
      </c>
      <c r="I13" s="1" t="s">
        <v>85</v>
      </c>
      <c r="J13" s="1" t="s">
        <v>85</v>
      </c>
      <c r="K13" s="1">
        <v>130</v>
      </c>
      <c r="L13" s="1">
        <v>0</v>
      </c>
      <c r="M13" s="1">
        <v>0</v>
      </c>
      <c r="N13" s="1">
        <v>4</v>
      </c>
      <c r="O13" s="1">
        <v>0</v>
      </c>
    </row>
    <row r="14" spans="1:15" x14ac:dyDescent="0.25">
      <c r="A14" s="1">
        <v>160919</v>
      </c>
      <c r="B14" s="1" t="s">
        <v>151</v>
      </c>
      <c r="C14" s="1" t="s">
        <v>80</v>
      </c>
      <c r="D14" s="1" t="s">
        <v>90</v>
      </c>
      <c r="E14" s="1">
        <v>7.3</v>
      </c>
      <c r="F14" s="1">
        <v>0.12</v>
      </c>
      <c r="G14" s="1">
        <v>7.6</v>
      </c>
      <c r="H14" s="1">
        <v>3</v>
      </c>
      <c r="I14" s="1" t="s">
        <v>85</v>
      </c>
      <c r="J14" s="1" t="s">
        <v>85</v>
      </c>
      <c r="K14" s="1">
        <v>120</v>
      </c>
      <c r="L14" s="1">
        <v>0</v>
      </c>
      <c r="M14" s="1">
        <v>0</v>
      </c>
      <c r="N14" s="1">
        <v>2</v>
      </c>
      <c r="O14" s="1">
        <v>0</v>
      </c>
    </row>
    <row r="15" spans="1:15" x14ac:dyDescent="0.25">
      <c r="A15" s="1">
        <v>11019</v>
      </c>
      <c r="B15" s="1" t="s">
        <v>155</v>
      </c>
      <c r="C15" s="1" t="s">
        <v>80</v>
      </c>
      <c r="D15" s="1" t="s">
        <v>90</v>
      </c>
      <c r="E15" s="1">
        <v>7.3</v>
      </c>
      <c r="F15" s="1">
        <v>0.28999999999999998</v>
      </c>
      <c r="G15" s="1">
        <v>7.6</v>
      </c>
      <c r="H15" s="1">
        <v>3</v>
      </c>
      <c r="I15" s="1" t="s">
        <v>85</v>
      </c>
      <c r="J15" s="1" t="s">
        <v>85</v>
      </c>
      <c r="K15" s="1">
        <v>110</v>
      </c>
      <c r="L15" s="1">
        <v>0</v>
      </c>
      <c r="M15" s="1">
        <v>0</v>
      </c>
      <c r="N15" s="1">
        <v>7</v>
      </c>
      <c r="O15" s="1">
        <v>0</v>
      </c>
    </row>
    <row r="16" spans="1:15" x14ac:dyDescent="0.25">
      <c r="A16" s="1">
        <v>161019</v>
      </c>
      <c r="B16" s="1" t="s">
        <v>158</v>
      </c>
      <c r="C16" s="1" t="s">
        <v>80</v>
      </c>
      <c r="D16" s="1" t="s">
        <v>90</v>
      </c>
      <c r="E16" s="1">
        <v>8</v>
      </c>
      <c r="F16" s="1">
        <v>0.18</v>
      </c>
      <c r="G16" s="1">
        <v>6.6</v>
      </c>
      <c r="H16" s="1">
        <v>5</v>
      </c>
      <c r="I16" s="1" t="s">
        <v>85</v>
      </c>
      <c r="J16" s="1" t="s">
        <v>85</v>
      </c>
      <c r="K16" s="1">
        <v>92</v>
      </c>
      <c r="L16" s="1">
        <v>0</v>
      </c>
      <c r="M16" s="1">
        <v>0</v>
      </c>
      <c r="N16" s="1">
        <v>5</v>
      </c>
      <c r="O16" s="1">
        <v>0</v>
      </c>
    </row>
    <row r="17" spans="1:15" x14ac:dyDescent="0.25">
      <c r="A17" s="1">
        <v>201119</v>
      </c>
      <c r="B17" s="1" t="s">
        <v>160</v>
      </c>
      <c r="C17" s="1" t="s">
        <v>80</v>
      </c>
      <c r="D17" s="1" t="s">
        <v>90</v>
      </c>
      <c r="E17" s="1">
        <v>7.1</v>
      </c>
      <c r="F17" s="1">
        <v>0.19</v>
      </c>
      <c r="G17" s="1">
        <v>6.7</v>
      </c>
      <c r="H17" s="1">
        <v>2</v>
      </c>
      <c r="I17" s="1" t="s">
        <v>85</v>
      </c>
      <c r="J17" s="1" t="s">
        <v>85</v>
      </c>
      <c r="K17" s="1">
        <v>88</v>
      </c>
      <c r="L17" s="1">
        <v>0</v>
      </c>
      <c r="M17" s="1">
        <v>0</v>
      </c>
      <c r="N17" s="1">
        <v>2</v>
      </c>
      <c r="O17" s="1">
        <v>0</v>
      </c>
    </row>
    <row r="18" spans="1:15" x14ac:dyDescent="0.25">
      <c r="A18" s="1">
        <v>91219</v>
      </c>
      <c r="B18" s="1" t="s">
        <v>164</v>
      </c>
      <c r="C18" s="1" t="s">
        <v>80</v>
      </c>
      <c r="D18" s="1" t="s">
        <v>90</v>
      </c>
      <c r="E18" s="1">
        <v>7</v>
      </c>
      <c r="F18" s="1">
        <v>0.14000000000000001</v>
      </c>
      <c r="G18" s="1">
        <v>6.6</v>
      </c>
      <c r="H18" s="1">
        <v>4</v>
      </c>
      <c r="I18" s="1" t="s">
        <v>85</v>
      </c>
      <c r="J18" s="1" t="s">
        <v>85</v>
      </c>
      <c r="K18" s="1">
        <v>95</v>
      </c>
      <c r="L18" s="1">
        <v>0</v>
      </c>
      <c r="M18" s="1">
        <v>0</v>
      </c>
      <c r="N18" s="1">
        <v>1</v>
      </c>
      <c r="O18" s="1">
        <v>0</v>
      </c>
    </row>
    <row r="19" spans="1:15" x14ac:dyDescent="0.25">
      <c r="A19" s="1">
        <v>140119</v>
      </c>
      <c r="B19" s="1" t="s">
        <v>86</v>
      </c>
      <c r="C19" s="1" t="s">
        <v>80</v>
      </c>
      <c r="D19" s="1" t="s">
        <v>87</v>
      </c>
      <c r="E19" s="1">
        <v>7.3</v>
      </c>
      <c r="F19" s="1">
        <v>0.19</v>
      </c>
      <c r="G19" s="1">
        <v>7</v>
      </c>
      <c r="H19" s="1">
        <v>4</v>
      </c>
      <c r="I19" s="1" t="s">
        <v>85</v>
      </c>
      <c r="J19" s="1" t="s">
        <v>85</v>
      </c>
      <c r="K19" s="1">
        <v>130</v>
      </c>
      <c r="L19" s="1">
        <v>0</v>
      </c>
      <c r="M19" s="1">
        <v>0</v>
      </c>
      <c r="N19" s="1">
        <v>0</v>
      </c>
      <c r="O19" s="1">
        <v>0</v>
      </c>
    </row>
    <row r="20" spans="1:15" x14ac:dyDescent="0.25">
      <c r="A20" s="1">
        <v>120219</v>
      </c>
      <c r="B20" s="1" t="s">
        <v>96</v>
      </c>
      <c r="C20" s="1" t="s">
        <v>80</v>
      </c>
      <c r="D20" s="1" t="s">
        <v>87</v>
      </c>
      <c r="E20" s="1">
        <v>7.1</v>
      </c>
      <c r="F20" s="1">
        <v>0.11</v>
      </c>
      <c r="G20" s="1">
        <v>7.1</v>
      </c>
      <c r="H20" s="1">
        <v>4</v>
      </c>
      <c r="I20" s="1" t="s">
        <v>85</v>
      </c>
      <c r="J20" s="1" t="s">
        <v>85</v>
      </c>
      <c r="K20" s="1">
        <v>180</v>
      </c>
      <c r="L20" s="1">
        <v>0</v>
      </c>
      <c r="M20" s="1">
        <v>0</v>
      </c>
      <c r="N20" s="1">
        <v>0</v>
      </c>
      <c r="O20" s="1">
        <v>0</v>
      </c>
    </row>
    <row r="21" spans="1:15" x14ac:dyDescent="0.25">
      <c r="A21" s="1">
        <v>120319</v>
      </c>
      <c r="B21" s="1" t="s">
        <v>101</v>
      </c>
      <c r="C21" s="1" t="s">
        <v>80</v>
      </c>
      <c r="D21" s="1" t="s">
        <v>87</v>
      </c>
      <c r="E21" s="1">
        <v>7.2</v>
      </c>
      <c r="F21" s="1">
        <v>0.1</v>
      </c>
      <c r="G21" s="1">
        <v>7.3</v>
      </c>
      <c r="H21" s="1">
        <v>3</v>
      </c>
      <c r="I21" s="1" t="s">
        <v>85</v>
      </c>
      <c r="J21" s="1" t="s">
        <v>85</v>
      </c>
      <c r="K21" s="1">
        <v>100</v>
      </c>
      <c r="L21" s="1">
        <v>0</v>
      </c>
      <c r="M21" s="1">
        <v>0</v>
      </c>
      <c r="N21" s="1">
        <v>0</v>
      </c>
      <c r="O21" s="1">
        <v>0</v>
      </c>
    </row>
    <row r="22" spans="1:15" x14ac:dyDescent="0.25">
      <c r="A22" s="1">
        <v>80419</v>
      </c>
      <c r="B22" s="1" t="s">
        <v>104</v>
      </c>
      <c r="C22" s="1" t="s">
        <v>80</v>
      </c>
      <c r="D22" s="1" t="s">
        <v>87</v>
      </c>
      <c r="E22" s="1">
        <v>7.1</v>
      </c>
      <c r="F22" s="1">
        <v>0.13</v>
      </c>
      <c r="G22" s="1">
        <v>7.4</v>
      </c>
      <c r="H22" s="1">
        <v>4</v>
      </c>
      <c r="I22" s="1" t="s">
        <v>85</v>
      </c>
      <c r="J22" s="1" t="s">
        <v>85</v>
      </c>
      <c r="K22" s="1">
        <v>110</v>
      </c>
      <c r="L22" s="1">
        <v>0</v>
      </c>
      <c r="M22" s="1">
        <v>0</v>
      </c>
      <c r="N22" s="1">
        <v>20</v>
      </c>
      <c r="O22" s="1">
        <v>0</v>
      </c>
    </row>
    <row r="23" spans="1:15" x14ac:dyDescent="0.25">
      <c r="A23" s="1">
        <v>230419</v>
      </c>
      <c r="B23" s="1" t="s">
        <v>108</v>
      </c>
      <c r="C23" s="1" t="s">
        <v>80</v>
      </c>
      <c r="D23" s="1" t="s">
        <v>87</v>
      </c>
      <c r="E23" s="1">
        <v>7.2</v>
      </c>
      <c r="F23" s="1">
        <v>0.15</v>
      </c>
      <c r="G23" s="1">
        <v>7.3</v>
      </c>
      <c r="H23" s="1">
        <v>3</v>
      </c>
      <c r="I23" s="1" t="s">
        <v>85</v>
      </c>
      <c r="J23" s="1" t="s">
        <v>85</v>
      </c>
      <c r="K23" s="1">
        <v>110</v>
      </c>
      <c r="L23" s="1">
        <v>0</v>
      </c>
      <c r="M23" s="1">
        <v>0</v>
      </c>
      <c r="N23" s="1">
        <v>15</v>
      </c>
      <c r="O23" s="1">
        <v>0</v>
      </c>
    </row>
    <row r="24" spans="1:15" x14ac:dyDescent="0.25">
      <c r="A24" s="1">
        <v>60519</v>
      </c>
      <c r="B24" s="1" t="s">
        <v>113</v>
      </c>
      <c r="C24" s="1" t="s">
        <v>80</v>
      </c>
      <c r="D24" s="1" t="s">
        <v>87</v>
      </c>
      <c r="E24" s="1">
        <v>7.1</v>
      </c>
      <c r="F24" s="1">
        <v>0.13</v>
      </c>
      <c r="G24" s="1">
        <v>7.3</v>
      </c>
      <c r="H24" s="1">
        <v>3</v>
      </c>
      <c r="I24" s="1" t="s">
        <v>85</v>
      </c>
      <c r="J24" s="1" t="s">
        <v>85</v>
      </c>
      <c r="K24" s="1">
        <v>94</v>
      </c>
      <c r="L24" s="1">
        <v>0</v>
      </c>
      <c r="M24" s="1">
        <v>0</v>
      </c>
      <c r="N24" s="1">
        <v>6</v>
      </c>
      <c r="O24" s="1">
        <v>0</v>
      </c>
    </row>
    <row r="25" spans="1:15" x14ac:dyDescent="0.25">
      <c r="A25" s="1">
        <v>200519</v>
      </c>
      <c r="B25" s="1" t="s">
        <v>117</v>
      </c>
      <c r="C25" s="1" t="s">
        <v>80</v>
      </c>
      <c r="D25" s="1" t="s">
        <v>87</v>
      </c>
      <c r="E25" s="1">
        <v>7.3</v>
      </c>
      <c r="F25" s="1">
        <v>0.15</v>
      </c>
      <c r="G25" s="1">
        <v>7.5</v>
      </c>
      <c r="H25" s="1">
        <v>4</v>
      </c>
      <c r="I25" s="1" t="s">
        <v>85</v>
      </c>
      <c r="J25" s="1" t="s">
        <v>85</v>
      </c>
      <c r="K25" s="1">
        <v>88</v>
      </c>
      <c r="L25" s="1">
        <v>0</v>
      </c>
      <c r="M25" s="1">
        <v>0</v>
      </c>
      <c r="N25" s="1">
        <v>15</v>
      </c>
      <c r="O25" s="1">
        <v>0</v>
      </c>
    </row>
    <row r="26" spans="1:15" x14ac:dyDescent="0.25">
      <c r="A26" s="1">
        <v>40619</v>
      </c>
      <c r="B26" s="1" t="s">
        <v>127</v>
      </c>
      <c r="C26" s="1" t="s">
        <v>80</v>
      </c>
      <c r="D26" s="1" t="s">
        <v>87</v>
      </c>
      <c r="E26" s="1">
        <v>7.2</v>
      </c>
      <c r="F26" s="1">
        <v>0.15</v>
      </c>
      <c r="G26" s="1">
        <v>7.5</v>
      </c>
      <c r="H26" s="1">
        <v>4</v>
      </c>
      <c r="I26" s="1" t="s">
        <v>85</v>
      </c>
      <c r="J26" s="1" t="s">
        <v>85</v>
      </c>
      <c r="K26" s="1">
        <v>96</v>
      </c>
      <c r="L26" s="1">
        <v>0</v>
      </c>
      <c r="M26" s="1">
        <v>0</v>
      </c>
      <c r="N26" s="1">
        <v>1</v>
      </c>
      <c r="O26" s="1">
        <v>0</v>
      </c>
    </row>
    <row r="27" spans="1:15" x14ac:dyDescent="0.25">
      <c r="A27" s="1">
        <v>220719</v>
      </c>
      <c r="B27" s="1" t="s">
        <v>133</v>
      </c>
      <c r="C27" s="1" t="s">
        <v>80</v>
      </c>
      <c r="D27" s="1" t="s">
        <v>87</v>
      </c>
      <c r="E27" s="1">
        <v>7.2</v>
      </c>
      <c r="F27" s="1">
        <v>0.49</v>
      </c>
      <c r="G27" s="1">
        <v>7.6</v>
      </c>
      <c r="H27" s="1">
        <v>2</v>
      </c>
      <c r="I27" s="1" t="s">
        <v>85</v>
      </c>
      <c r="J27" s="1" t="s">
        <v>85</v>
      </c>
      <c r="K27" s="1">
        <v>130</v>
      </c>
      <c r="L27" s="1">
        <v>0</v>
      </c>
      <c r="M27" s="1">
        <v>0</v>
      </c>
      <c r="N27" s="1">
        <v>2</v>
      </c>
      <c r="O27" s="1">
        <v>0</v>
      </c>
    </row>
    <row r="28" spans="1:15" x14ac:dyDescent="0.25">
      <c r="A28" s="1">
        <v>190819</v>
      </c>
      <c r="B28" s="1" t="s">
        <v>139</v>
      </c>
      <c r="C28" s="1" t="s">
        <v>80</v>
      </c>
      <c r="D28" s="1" t="s">
        <v>87</v>
      </c>
      <c r="E28" s="1">
        <v>7.1</v>
      </c>
      <c r="F28" s="1">
        <v>0.16</v>
      </c>
      <c r="G28" s="1">
        <v>7.5</v>
      </c>
      <c r="H28" s="1">
        <v>4</v>
      </c>
      <c r="I28" s="1" t="s">
        <v>85</v>
      </c>
      <c r="J28" s="1" t="s">
        <v>85</v>
      </c>
      <c r="K28" s="1">
        <v>140</v>
      </c>
      <c r="L28" s="1">
        <v>0</v>
      </c>
      <c r="M28" s="1">
        <v>0</v>
      </c>
      <c r="N28" s="1">
        <v>2</v>
      </c>
      <c r="O28" s="1">
        <v>0</v>
      </c>
    </row>
    <row r="29" spans="1:15" x14ac:dyDescent="0.25">
      <c r="A29" s="1">
        <v>30919</v>
      </c>
      <c r="B29" s="1" t="s">
        <v>143</v>
      </c>
      <c r="C29" s="1" t="s">
        <v>80</v>
      </c>
      <c r="D29" s="1" t="s">
        <v>87</v>
      </c>
      <c r="E29" s="1">
        <v>7.3</v>
      </c>
      <c r="F29" s="1">
        <v>0.22</v>
      </c>
      <c r="G29" s="1">
        <v>7.5</v>
      </c>
      <c r="H29" s="1">
        <v>3</v>
      </c>
      <c r="I29" s="1" t="s">
        <v>85</v>
      </c>
      <c r="J29" s="1" t="s">
        <v>85</v>
      </c>
      <c r="K29" s="1">
        <v>130</v>
      </c>
      <c r="L29" s="1">
        <v>0</v>
      </c>
      <c r="M29" s="1">
        <v>2</v>
      </c>
      <c r="N29" s="1">
        <v>2</v>
      </c>
      <c r="O29" s="1">
        <v>0</v>
      </c>
    </row>
    <row r="30" spans="1:15" x14ac:dyDescent="0.25">
      <c r="A30" s="1">
        <v>11019</v>
      </c>
      <c r="B30" s="1" t="s">
        <v>154</v>
      </c>
      <c r="C30" s="1" t="s">
        <v>80</v>
      </c>
      <c r="D30" s="1" t="s">
        <v>87</v>
      </c>
      <c r="E30" s="1">
        <v>7.3</v>
      </c>
      <c r="F30" s="1">
        <v>0.78</v>
      </c>
      <c r="G30" s="1">
        <v>7.6</v>
      </c>
      <c r="H30" s="1">
        <v>3</v>
      </c>
      <c r="I30" s="1" t="s">
        <v>85</v>
      </c>
      <c r="J30" s="1" t="s">
        <v>85</v>
      </c>
      <c r="K30" s="1">
        <v>140</v>
      </c>
      <c r="L30" s="1">
        <v>0</v>
      </c>
      <c r="M30" s="1">
        <v>0</v>
      </c>
      <c r="N30" s="1">
        <v>7</v>
      </c>
      <c r="O30" s="1">
        <v>0</v>
      </c>
    </row>
    <row r="31" spans="1:15" x14ac:dyDescent="0.25">
      <c r="A31" s="1">
        <v>161019</v>
      </c>
      <c r="B31" s="1" t="s">
        <v>157</v>
      </c>
      <c r="C31" s="1" t="s">
        <v>80</v>
      </c>
      <c r="D31" s="1" t="s">
        <v>87</v>
      </c>
      <c r="E31" s="1">
        <v>7.9</v>
      </c>
      <c r="F31" s="1">
        <v>0.34</v>
      </c>
      <c r="G31" s="1">
        <v>6.8</v>
      </c>
      <c r="H31" s="1">
        <v>5</v>
      </c>
      <c r="I31" s="1" t="s">
        <v>85</v>
      </c>
      <c r="J31" s="1" t="s">
        <v>85</v>
      </c>
      <c r="K31" s="1">
        <v>77</v>
      </c>
      <c r="L31" s="1">
        <v>0</v>
      </c>
      <c r="M31" s="1">
        <v>0</v>
      </c>
      <c r="N31" s="1">
        <v>4</v>
      </c>
      <c r="O31" s="1">
        <v>0</v>
      </c>
    </row>
    <row r="32" spans="1:15" x14ac:dyDescent="0.25">
      <c r="A32" s="1">
        <v>201119</v>
      </c>
      <c r="B32" s="1" t="s">
        <v>159</v>
      </c>
      <c r="C32" s="1" t="s">
        <v>80</v>
      </c>
      <c r="D32" s="1" t="s">
        <v>87</v>
      </c>
      <c r="E32" s="1">
        <v>7.2</v>
      </c>
      <c r="F32" s="1">
        <v>0.38</v>
      </c>
      <c r="G32" s="1">
        <v>6.7</v>
      </c>
      <c r="H32" s="1">
        <v>2</v>
      </c>
      <c r="I32" s="1" t="s">
        <v>85</v>
      </c>
      <c r="J32" s="1" t="s">
        <v>85</v>
      </c>
      <c r="K32" s="1">
        <v>100</v>
      </c>
      <c r="L32" s="1">
        <v>0</v>
      </c>
      <c r="M32" s="1">
        <v>0</v>
      </c>
      <c r="N32" s="1">
        <v>2</v>
      </c>
      <c r="O32" s="1">
        <v>0</v>
      </c>
    </row>
    <row r="33" spans="1:15" x14ac:dyDescent="0.25">
      <c r="A33" s="1">
        <v>91219</v>
      </c>
      <c r="B33" s="1" t="s">
        <v>163</v>
      </c>
      <c r="C33" s="1" t="s">
        <v>80</v>
      </c>
      <c r="D33" s="1" t="s">
        <v>87</v>
      </c>
      <c r="E33" s="1">
        <v>7.1</v>
      </c>
      <c r="F33" s="1">
        <v>0.14000000000000001</v>
      </c>
      <c r="G33" s="1">
        <v>6.6</v>
      </c>
      <c r="H33" s="1">
        <v>4</v>
      </c>
      <c r="I33" s="1" t="s">
        <v>85</v>
      </c>
      <c r="J33" s="1" t="s">
        <v>85</v>
      </c>
      <c r="K33" s="1">
        <v>98</v>
      </c>
      <c r="L33" s="1">
        <v>0</v>
      </c>
      <c r="M33" s="1">
        <v>0</v>
      </c>
      <c r="N33" s="1">
        <v>0</v>
      </c>
      <c r="O33" s="1">
        <v>0</v>
      </c>
    </row>
    <row r="34" spans="1:15" s="2" customFormat="1" x14ac:dyDescent="0.25">
      <c r="D34" s="6"/>
      <c r="E34" s="6" t="s">
        <v>35</v>
      </c>
      <c r="F34" s="6" t="s">
        <v>36</v>
      </c>
      <c r="G34" s="6" t="s">
        <v>37</v>
      </c>
      <c r="H34" s="6" t="s">
        <v>38</v>
      </c>
      <c r="I34" s="6" t="s">
        <v>39</v>
      </c>
      <c r="J34" s="6" t="s">
        <v>40</v>
      </c>
      <c r="K34" s="6" t="s">
        <v>43</v>
      </c>
      <c r="L34" s="6" t="s">
        <v>56</v>
      </c>
      <c r="M34" s="6" t="s">
        <v>57</v>
      </c>
      <c r="N34" s="6" t="s">
        <v>58</v>
      </c>
      <c r="O34" s="6" t="s">
        <v>60</v>
      </c>
    </row>
    <row r="35" spans="1:15" x14ac:dyDescent="0.25">
      <c r="D35" s="3" t="s">
        <v>167</v>
      </c>
      <c r="E35" s="3" t="str">
        <f>E3</f>
        <v>pH</v>
      </c>
      <c r="F35" s="3" t="str">
        <f t="shared" ref="F35:O35" si="0">F3</f>
        <v>FNU</v>
      </c>
      <c r="G35" s="3" t="str">
        <f t="shared" si="0"/>
        <v>mS/m</v>
      </c>
      <c r="H35" s="3" t="str">
        <f t="shared" si="0"/>
        <v>mg Pt/l</v>
      </c>
      <c r="I35" s="3">
        <f t="shared" si="0"/>
        <v>0</v>
      </c>
      <c r="J35" s="3">
        <f t="shared" si="0"/>
        <v>0</v>
      </c>
      <c r="K35" s="3" t="str">
        <f t="shared" si="0"/>
        <v>µg Al/l</v>
      </c>
      <c r="L35" s="3" t="str">
        <f t="shared" si="0"/>
        <v>/100ml</v>
      </c>
      <c r="M35" s="3" t="str">
        <f t="shared" si="0"/>
        <v>/100ml</v>
      </c>
      <c r="N35" s="3" t="str">
        <f t="shared" si="0"/>
        <v>/ml</v>
      </c>
      <c r="O35" s="3" t="str">
        <f t="shared" si="0"/>
        <v>/100ml</v>
      </c>
    </row>
    <row r="36" spans="1:15" x14ac:dyDescent="0.25">
      <c r="D36" s="3" t="s">
        <v>168</v>
      </c>
      <c r="E36" s="3">
        <f>COUNTA(E4:E33)</f>
        <v>30</v>
      </c>
      <c r="F36" s="3">
        <f t="shared" ref="F36:O36" si="1">COUNTA(F4:F33)</f>
        <v>30</v>
      </c>
      <c r="G36" s="3">
        <f t="shared" si="1"/>
        <v>30</v>
      </c>
      <c r="H36" s="3">
        <f t="shared" si="1"/>
        <v>30</v>
      </c>
      <c r="I36" s="3">
        <f t="shared" si="1"/>
        <v>30</v>
      </c>
      <c r="J36" s="3">
        <f t="shared" si="1"/>
        <v>30</v>
      </c>
      <c r="K36" s="3">
        <f t="shared" si="1"/>
        <v>30</v>
      </c>
      <c r="L36" s="3">
        <f t="shared" si="1"/>
        <v>30</v>
      </c>
      <c r="M36" s="3">
        <f t="shared" si="1"/>
        <v>30</v>
      </c>
      <c r="N36" s="3">
        <f t="shared" si="1"/>
        <v>30</v>
      </c>
      <c r="O36" s="3">
        <f t="shared" si="1"/>
        <v>30</v>
      </c>
    </row>
    <row r="37" spans="1:15" x14ac:dyDescent="0.25">
      <c r="D37" s="3" t="s">
        <v>169</v>
      </c>
      <c r="E37" s="4">
        <f>AVERAGE(E4:E33)</f>
        <v>7.2499999999999982</v>
      </c>
      <c r="F37" s="4">
        <f t="shared" ref="F37:O37" si="2">AVERAGE(F4:F33)</f>
        <v>0.19399999999999998</v>
      </c>
      <c r="G37" s="4">
        <f t="shared" si="2"/>
        <v>7.25</v>
      </c>
      <c r="H37" s="4">
        <f t="shared" si="2"/>
        <v>3.5</v>
      </c>
      <c r="I37" s="4" t="e">
        <f t="shared" si="2"/>
        <v>#DIV/0!</v>
      </c>
      <c r="J37" s="4" t="e">
        <f t="shared" si="2"/>
        <v>#DIV/0!</v>
      </c>
      <c r="K37" s="4">
        <f t="shared" si="2"/>
        <v>112.86666666666666</v>
      </c>
      <c r="L37" s="4">
        <f t="shared" si="2"/>
        <v>0</v>
      </c>
      <c r="M37" s="4">
        <f t="shared" si="2"/>
        <v>6.6666666666666666E-2</v>
      </c>
      <c r="N37" s="4">
        <f t="shared" si="2"/>
        <v>7.5</v>
      </c>
      <c r="O37" s="4">
        <f t="shared" si="2"/>
        <v>0</v>
      </c>
    </row>
    <row r="38" spans="1:15" x14ac:dyDescent="0.25">
      <c r="D38" s="3" t="s">
        <v>170</v>
      </c>
      <c r="E38" s="4">
        <f>MIN(E4:E33)</f>
        <v>7</v>
      </c>
      <c r="F38" s="4">
        <f t="shared" ref="F38:O38" si="3">MIN(F4:F33)</f>
        <v>0.1</v>
      </c>
      <c r="G38" s="4">
        <f t="shared" si="3"/>
        <v>6.6</v>
      </c>
      <c r="H38" s="4">
        <f t="shared" si="3"/>
        <v>2</v>
      </c>
      <c r="I38" s="4">
        <f t="shared" si="3"/>
        <v>0</v>
      </c>
      <c r="J38" s="4">
        <f t="shared" si="3"/>
        <v>0</v>
      </c>
      <c r="K38" s="4">
        <f t="shared" si="3"/>
        <v>77</v>
      </c>
      <c r="L38" s="4">
        <f t="shared" si="3"/>
        <v>0</v>
      </c>
      <c r="M38" s="4">
        <f t="shared" si="3"/>
        <v>0</v>
      </c>
      <c r="N38" s="4">
        <f t="shared" si="3"/>
        <v>0</v>
      </c>
      <c r="O38" s="4">
        <f t="shared" si="3"/>
        <v>0</v>
      </c>
    </row>
    <row r="39" spans="1:15" x14ac:dyDescent="0.25">
      <c r="D39" s="3" t="s">
        <v>171</v>
      </c>
      <c r="E39" s="3">
        <f>MAX(E4:E33)</f>
        <v>8</v>
      </c>
      <c r="F39" s="3">
        <f t="shared" ref="F39:O39" si="4">MAX(F4:F33)</f>
        <v>0.78</v>
      </c>
      <c r="G39" s="3">
        <f t="shared" si="4"/>
        <v>7.6</v>
      </c>
      <c r="H39" s="3">
        <f t="shared" si="4"/>
        <v>5</v>
      </c>
      <c r="I39" s="3">
        <f t="shared" si="4"/>
        <v>0</v>
      </c>
      <c r="J39" s="3">
        <f t="shared" si="4"/>
        <v>0</v>
      </c>
      <c r="K39" s="3">
        <f t="shared" si="4"/>
        <v>180</v>
      </c>
      <c r="L39" s="3">
        <f t="shared" si="4"/>
        <v>0</v>
      </c>
      <c r="M39" s="3">
        <f t="shared" si="4"/>
        <v>2</v>
      </c>
      <c r="N39" s="3">
        <f t="shared" si="4"/>
        <v>70</v>
      </c>
      <c r="O39" s="3">
        <f t="shared" si="4"/>
        <v>0</v>
      </c>
    </row>
    <row r="40" spans="1:15" x14ac:dyDescent="0.25">
      <c r="D40" s="3" t="s">
        <v>172</v>
      </c>
      <c r="E40" s="3">
        <f>MEDIAN(E4:E33)</f>
        <v>7.2</v>
      </c>
      <c r="F40" s="3">
        <f t="shared" ref="F40:O40" si="5">MEDIAN(F4:F33)</f>
        <v>0.15</v>
      </c>
      <c r="G40" s="3">
        <f t="shared" si="5"/>
        <v>7.3</v>
      </c>
      <c r="H40" s="3">
        <f t="shared" si="5"/>
        <v>4</v>
      </c>
      <c r="I40" s="3" t="e">
        <f t="shared" si="5"/>
        <v>#NUM!</v>
      </c>
      <c r="J40" s="3" t="e">
        <f t="shared" si="5"/>
        <v>#NUM!</v>
      </c>
      <c r="K40" s="3">
        <f t="shared" si="5"/>
        <v>110</v>
      </c>
      <c r="L40" s="3">
        <f t="shared" si="5"/>
        <v>0</v>
      </c>
      <c r="M40" s="3">
        <f t="shared" si="5"/>
        <v>0</v>
      </c>
      <c r="N40" s="3">
        <f t="shared" si="5"/>
        <v>4</v>
      </c>
      <c r="O40" s="3">
        <f t="shared" si="5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9"/>
  <sheetViews>
    <sheetView tabSelected="1" workbookViewId="0">
      <selection activeCell="D25" sqref="D25"/>
    </sheetView>
  </sheetViews>
  <sheetFormatPr baseColWidth="10" defaultRowHeight="15" x14ac:dyDescent="0.25"/>
  <cols>
    <col min="1" max="1" width="10.5703125" style="1" bestFit="1" customWidth="1"/>
    <col min="2" max="2" width="13.7109375" style="1" bestFit="1" customWidth="1"/>
    <col min="3" max="3" width="10.7109375" style="1" bestFit="1" customWidth="1"/>
    <col min="4" max="4" width="16.28515625" style="1" bestFit="1" customWidth="1"/>
    <col min="5" max="5" width="9.140625" style="1" bestFit="1" customWidth="1"/>
    <col min="6" max="6" width="9.85546875" style="1" bestFit="1" customWidth="1"/>
    <col min="7" max="7" width="13.140625" style="1" bestFit="1" customWidth="1"/>
    <col min="8" max="8" width="8.7109375" style="1" bestFit="1" customWidth="1"/>
    <col min="9" max="9" width="17.42578125" style="1" bestFit="1" customWidth="1"/>
    <col min="10" max="10" width="18.140625" style="1" bestFit="1" customWidth="1"/>
    <col min="11" max="11" width="16.5703125" style="1" bestFit="1" customWidth="1"/>
    <col min="12" max="12" width="18.5703125" style="1" bestFit="1" customWidth="1"/>
    <col min="13" max="13" width="19.140625" style="1" bestFit="1" customWidth="1"/>
    <col min="14" max="14" width="10.85546875" style="1" bestFit="1" customWidth="1"/>
    <col min="15" max="15" width="11" style="1" bestFit="1" customWidth="1"/>
    <col min="16" max="16" width="13.140625" style="1" bestFit="1" customWidth="1"/>
    <col min="17" max="17" width="11.42578125" style="1"/>
    <col min="18" max="18" width="18.28515625" style="1" bestFit="1" customWidth="1"/>
    <col min="19" max="19" width="19.140625" style="1" bestFit="1" customWidth="1"/>
    <col min="20" max="20" width="14" style="1" bestFit="1" customWidth="1"/>
    <col min="21" max="21" width="17.140625" style="1" bestFit="1" customWidth="1"/>
    <col min="22" max="22" width="14.7109375" style="1" bestFit="1" customWidth="1"/>
    <col min="23" max="23" width="13.140625" style="1" bestFit="1" customWidth="1"/>
    <col min="24" max="24" width="12.140625" style="1" bestFit="1" customWidth="1"/>
    <col min="25" max="25" width="10.85546875" style="1" bestFit="1" customWidth="1"/>
    <col min="26" max="26" width="11.28515625" style="1" bestFit="1" customWidth="1"/>
    <col min="27" max="27" width="14.42578125" style="1" bestFit="1" customWidth="1"/>
    <col min="28" max="28" width="18.5703125" style="1" bestFit="1" customWidth="1"/>
    <col min="29" max="29" width="17.42578125" style="1" bestFit="1" customWidth="1"/>
    <col min="30" max="30" width="18.140625" style="1" bestFit="1" customWidth="1"/>
    <col min="31" max="31" width="16.5703125" style="1" bestFit="1" customWidth="1"/>
    <col min="32" max="32" width="18.5703125" style="1" bestFit="1" customWidth="1"/>
    <col min="33" max="33" width="19.140625" style="1" bestFit="1" customWidth="1"/>
    <col min="34" max="16384" width="11.42578125" style="1"/>
  </cols>
  <sheetData>
    <row r="1" spans="1:13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30</v>
      </c>
      <c r="J1" s="2" t="s">
        <v>31</v>
      </c>
      <c r="K1" s="2" t="s">
        <v>32</v>
      </c>
      <c r="L1" s="2" t="s">
        <v>33</v>
      </c>
      <c r="M1" s="2" t="s">
        <v>34</v>
      </c>
    </row>
    <row r="2" spans="1:13" s="2" customFormat="1" x14ac:dyDescent="0.25">
      <c r="E2" s="2" t="s">
        <v>35</v>
      </c>
      <c r="F2" s="2" t="s">
        <v>36</v>
      </c>
      <c r="G2" s="2" t="s">
        <v>37</v>
      </c>
      <c r="H2" s="2" t="s">
        <v>38</v>
      </c>
      <c r="I2" s="2" t="s">
        <v>58</v>
      </c>
      <c r="J2" s="2" t="s">
        <v>59</v>
      </c>
      <c r="K2" s="2" t="s">
        <v>60</v>
      </c>
      <c r="L2" s="2" t="s">
        <v>61</v>
      </c>
      <c r="M2" s="2" t="s">
        <v>62</v>
      </c>
    </row>
    <row r="3" spans="1:13" s="2" customFormat="1" x14ac:dyDescent="0.25">
      <c r="E3" s="2" t="s">
        <v>35</v>
      </c>
      <c r="F3" s="2" t="s">
        <v>63</v>
      </c>
      <c r="G3" s="2" t="s">
        <v>64</v>
      </c>
      <c r="H3" s="2" t="s">
        <v>65</v>
      </c>
      <c r="I3" s="2" t="s">
        <v>78</v>
      </c>
      <c r="J3" s="2" t="s">
        <v>77</v>
      </c>
      <c r="K3" s="2" t="s">
        <v>77</v>
      </c>
      <c r="L3" s="2" t="s">
        <v>77</v>
      </c>
      <c r="M3" s="2" t="s">
        <v>77</v>
      </c>
    </row>
    <row r="4" spans="1:13" x14ac:dyDescent="0.25">
      <c r="A4" s="1">
        <v>140119</v>
      </c>
      <c r="B4" s="1" t="s">
        <v>79</v>
      </c>
      <c r="C4" s="1" t="s">
        <v>80</v>
      </c>
      <c r="D4" s="1" t="s">
        <v>81</v>
      </c>
      <c r="E4" s="1">
        <v>6.6</v>
      </c>
      <c r="F4" s="1">
        <v>0.39</v>
      </c>
      <c r="G4" s="1">
        <v>3.2</v>
      </c>
      <c r="H4" s="1">
        <v>48</v>
      </c>
      <c r="I4" s="1">
        <v>15</v>
      </c>
      <c r="J4" s="1">
        <v>0</v>
      </c>
      <c r="K4" s="1">
        <v>0</v>
      </c>
      <c r="L4" s="1">
        <v>0</v>
      </c>
      <c r="M4" s="1">
        <v>0</v>
      </c>
    </row>
    <row r="5" spans="1:13" x14ac:dyDescent="0.25">
      <c r="A5" s="1">
        <v>120319</v>
      </c>
      <c r="B5" s="1" t="s">
        <v>99</v>
      </c>
      <c r="C5" s="1" t="s">
        <v>80</v>
      </c>
      <c r="D5" s="1" t="s">
        <v>81</v>
      </c>
      <c r="E5" s="1">
        <v>6.5</v>
      </c>
      <c r="F5" s="1">
        <v>0.49</v>
      </c>
      <c r="G5" s="1">
        <v>3.3</v>
      </c>
      <c r="H5" s="1">
        <v>45</v>
      </c>
      <c r="I5" s="1">
        <v>9</v>
      </c>
      <c r="J5" s="1">
        <v>0</v>
      </c>
      <c r="K5" s="1">
        <v>0</v>
      </c>
      <c r="L5" s="1">
        <v>0</v>
      </c>
      <c r="M5" s="1">
        <v>0</v>
      </c>
    </row>
    <row r="6" spans="1:13" x14ac:dyDescent="0.25">
      <c r="A6" s="1">
        <v>230419</v>
      </c>
      <c r="B6" s="1" t="s">
        <v>106</v>
      </c>
      <c r="C6" s="1" t="s">
        <v>80</v>
      </c>
      <c r="D6" s="1" t="s">
        <v>81</v>
      </c>
      <c r="E6" s="1">
        <v>6.5</v>
      </c>
      <c r="F6" s="1">
        <v>0.35</v>
      </c>
      <c r="G6" s="1">
        <v>3.2</v>
      </c>
      <c r="H6" s="1">
        <v>50</v>
      </c>
      <c r="I6" s="1">
        <v>15</v>
      </c>
      <c r="J6" s="1">
        <v>0</v>
      </c>
      <c r="K6" s="1">
        <v>0</v>
      </c>
      <c r="L6" s="1">
        <v>0</v>
      </c>
      <c r="M6" s="1">
        <v>0</v>
      </c>
    </row>
    <row r="7" spans="1:13" x14ac:dyDescent="0.25">
      <c r="A7" s="1">
        <v>40619</v>
      </c>
      <c r="B7" s="1" t="s">
        <v>119</v>
      </c>
      <c r="C7" s="1" t="s">
        <v>80</v>
      </c>
      <c r="D7" s="1" t="s">
        <v>81</v>
      </c>
      <c r="E7" s="1">
        <v>6.4</v>
      </c>
      <c r="F7" s="1">
        <v>0.47</v>
      </c>
      <c r="G7" s="1">
        <v>3.2</v>
      </c>
      <c r="H7" s="1">
        <v>50</v>
      </c>
      <c r="I7" s="1">
        <v>30</v>
      </c>
      <c r="J7" s="1">
        <v>1</v>
      </c>
      <c r="K7" s="1">
        <v>0</v>
      </c>
      <c r="L7" s="1">
        <v>1</v>
      </c>
      <c r="M7" s="1">
        <v>1</v>
      </c>
    </row>
    <row r="8" spans="1:13" x14ac:dyDescent="0.25">
      <c r="A8" s="1">
        <v>220719</v>
      </c>
      <c r="B8" s="1" t="s">
        <v>131</v>
      </c>
      <c r="C8" s="1" t="s">
        <v>80</v>
      </c>
      <c r="D8" s="1" t="s">
        <v>81</v>
      </c>
      <c r="E8" s="1">
        <v>6.4</v>
      </c>
      <c r="F8" s="1">
        <v>0.31</v>
      </c>
      <c r="G8" s="1">
        <v>3.2</v>
      </c>
      <c r="H8" s="1">
        <v>48</v>
      </c>
      <c r="I8" s="1">
        <v>25</v>
      </c>
      <c r="J8" s="1">
        <v>0</v>
      </c>
      <c r="K8" s="1">
        <v>0</v>
      </c>
      <c r="L8" s="1">
        <v>1</v>
      </c>
      <c r="M8" s="1">
        <v>6</v>
      </c>
    </row>
    <row r="9" spans="1:13" x14ac:dyDescent="0.25">
      <c r="A9" s="1">
        <v>30919</v>
      </c>
      <c r="B9" s="1" t="s">
        <v>141</v>
      </c>
      <c r="C9" s="1" t="s">
        <v>80</v>
      </c>
      <c r="D9" s="1" t="s">
        <v>81</v>
      </c>
      <c r="E9" s="1">
        <v>6.4</v>
      </c>
      <c r="F9" s="1">
        <v>5.3</v>
      </c>
      <c r="G9" s="1">
        <v>3.2</v>
      </c>
      <c r="H9" s="1">
        <v>48</v>
      </c>
      <c r="I9" s="1">
        <v>300</v>
      </c>
      <c r="J9" s="1">
        <v>1</v>
      </c>
      <c r="K9" s="1">
        <v>0</v>
      </c>
      <c r="L9" s="1">
        <v>0</v>
      </c>
      <c r="M9" s="1">
        <v>4</v>
      </c>
    </row>
    <row r="10" spans="1:13" x14ac:dyDescent="0.25">
      <c r="A10" s="1">
        <v>160919</v>
      </c>
      <c r="B10" s="1" t="s">
        <v>149</v>
      </c>
      <c r="C10" s="1" t="s">
        <v>80</v>
      </c>
      <c r="D10" s="1" t="s">
        <v>81</v>
      </c>
      <c r="E10" s="1">
        <v>6.4</v>
      </c>
      <c r="F10" s="1">
        <v>0.33</v>
      </c>
      <c r="G10" s="1">
        <v>3.2</v>
      </c>
      <c r="H10" s="1">
        <v>47</v>
      </c>
      <c r="I10" s="1">
        <v>25</v>
      </c>
      <c r="J10" s="1">
        <v>0</v>
      </c>
      <c r="K10" s="1">
        <v>0</v>
      </c>
      <c r="L10" s="1">
        <v>0</v>
      </c>
      <c r="M10" s="1">
        <v>2</v>
      </c>
    </row>
    <row r="11" spans="1:13" x14ac:dyDescent="0.25">
      <c r="A11" s="1">
        <v>11019</v>
      </c>
      <c r="B11" s="1" t="s">
        <v>152</v>
      </c>
      <c r="C11" s="1" t="s">
        <v>80</v>
      </c>
      <c r="D11" s="1" t="s">
        <v>81</v>
      </c>
      <c r="E11" s="1">
        <v>6.3</v>
      </c>
      <c r="F11" s="1">
        <v>0.67</v>
      </c>
      <c r="G11" s="1">
        <v>3.2</v>
      </c>
      <c r="H11" s="1">
        <v>44</v>
      </c>
      <c r="I11" s="1">
        <v>30</v>
      </c>
      <c r="J11" s="1">
        <v>2</v>
      </c>
      <c r="K11" s="1">
        <v>0</v>
      </c>
      <c r="L11" s="1">
        <v>0</v>
      </c>
      <c r="M11" s="1">
        <v>1</v>
      </c>
    </row>
    <row r="12" spans="1:13" x14ac:dyDescent="0.25">
      <c r="A12" s="1">
        <v>91219</v>
      </c>
      <c r="B12" s="1" t="s">
        <v>161</v>
      </c>
      <c r="C12" s="1" t="s">
        <v>80</v>
      </c>
      <c r="D12" s="1" t="s">
        <v>81</v>
      </c>
      <c r="E12" s="1">
        <v>6.5</v>
      </c>
      <c r="F12" s="1">
        <v>0.52</v>
      </c>
      <c r="G12" s="1">
        <v>3</v>
      </c>
      <c r="H12" s="1">
        <v>58</v>
      </c>
      <c r="I12" s="1">
        <v>15</v>
      </c>
      <c r="J12" s="1">
        <v>1</v>
      </c>
      <c r="K12" s="1">
        <v>0</v>
      </c>
      <c r="L12" s="1">
        <v>0</v>
      </c>
      <c r="M12" s="1">
        <v>0</v>
      </c>
    </row>
    <row r="13" spans="1:13" x14ac:dyDescent="0.25">
      <c r="D13" s="3" t="s">
        <v>167</v>
      </c>
      <c r="E13" s="3" t="str">
        <f>E2</f>
        <v>pH</v>
      </c>
      <c r="F13" s="3" t="str">
        <f t="shared" ref="F13:L13" si="0">F2</f>
        <v>Turbiditet</v>
      </c>
      <c r="G13" s="3" t="str">
        <f t="shared" si="0"/>
        <v>Konduktivitet</v>
      </c>
      <c r="H13" s="3" t="str">
        <f t="shared" si="0"/>
        <v>Fargetall</v>
      </c>
      <c r="I13" s="3" t="str">
        <f t="shared" si="0"/>
        <v>Kimtall - v/22°C,3d</v>
      </c>
      <c r="J13" s="3" t="str">
        <f t="shared" si="0"/>
        <v>Clostri. perfringens</v>
      </c>
      <c r="K13" s="3" t="str">
        <f t="shared" si="0"/>
        <v>Int. enterokokker</v>
      </c>
      <c r="L13" s="3" t="str">
        <f t="shared" si="0"/>
        <v>Escherichia coli, hur</v>
      </c>
      <c r="M13" s="3" t="str">
        <f>M2</f>
        <v>Koliforme bakterier,</v>
      </c>
    </row>
    <row r="14" spans="1:13" s="2" customFormat="1" x14ac:dyDescent="0.25">
      <c r="D14" s="6"/>
      <c r="E14" s="6" t="s">
        <v>35</v>
      </c>
      <c r="F14" s="6" t="s">
        <v>63</v>
      </c>
      <c r="G14" s="6" t="s">
        <v>64</v>
      </c>
      <c r="H14" s="6" t="s">
        <v>65</v>
      </c>
      <c r="I14" s="6" t="s">
        <v>78</v>
      </c>
      <c r="J14" s="6" t="s">
        <v>77</v>
      </c>
      <c r="K14" s="6" t="s">
        <v>77</v>
      </c>
      <c r="L14" s="6" t="s">
        <v>77</v>
      </c>
      <c r="M14" s="6" t="s">
        <v>77</v>
      </c>
    </row>
    <row r="15" spans="1:13" x14ac:dyDescent="0.25">
      <c r="D15" s="3" t="s">
        <v>168</v>
      </c>
      <c r="E15" s="3">
        <f>COUNTA(E4:E12)</f>
        <v>9</v>
      </c>
      <c r="F15" s="3">
        <f t="shared" ref="F15:L15" si="1">COUNTA(F4:F12)</f>
        <v>9</v>
      </c>
      <c r="G15" s="3">
        <f t="shared" si="1"/>
        <v>9</v>
      </c>
      <c r="H15" s="3">
        <f t="shared" si="1"/>
        <v>9</v>
      </c>
      <c r="I15" s="3">
        <f t="shared" si="1"/>
        <v>9</v>
      </c>
      <c r="J15" s="3">
        <f t="shared" si="1"/>
        <v>9</v>
      </c>
      <c r="K15" s="3">
        <f t="shared" si="1"/>
        <v>9</v>
      </c>
      <c r="L15" s="3">
        <f t="shared" si="1"/>
        <v>9</v>
      </c>
      <c r="M15" s="3">
        <f>COUNTA(M4:M12)</f>
        <v>9</v>
      </c>
    </row>
    <row r="16" spans="1:13" x14ac:dyDescent="0.25">
      <c r="D16" s="3" t="s">
        <v>169</v>
      </c>
      <c r="E16" s="4">
        <f>AVERAGE(E4:E12)</f>
        <v>6.4444444444444438</v>
      </c>
      <c r="F16" s="4">
        <f t="shared" ref="F16:L16" si="2">AVERAGE(F4:F12)</f>
        <v>0.98111111111111116</v>
      </c>
      <c r="G16" s="4">
        <f t="shared" si="2"/>
        <v>3.1888888888888882</v>
      </c>
      <c r="H16" s="4">
        <f t="shared" si="2"/>
        <v>48.666666666666664</v>
      </c>
      <c r="I16" s="4">
        <f t="shared" si="2"/>
        <v>51.555555555555557</v>
      </c>
      <c r="J16" s="4">
        <f t="shared" si="2"/>
        <v>0.55555555555555558</v>
      </c>
      <c r="K16" s="4">
        <f t="shared" si="2"/>
        <v>0</v>
      </c>
      <c r="L16" s="4">
        <f t="shared" si="2"/>
        <v>0.22222222222222221</v>
      </c>
      <c r="M16" s="4">
        <f>AVERAGE(M4:M12)</f>
        <v>1.5555555555555556</v>
      </c>
    </row>
    <row r="17" spans="4:13" x14ac:dyDescent="0.25">
      <c r="D17" s="3" t="s">
        <v>170</v>
      </c>
      <c r="E17" s="4">
        <f>MIN(E4:E12)</f>
        <v>6.3</v>
      </c>
      <c r="F17" s="4">
        <f t="shared" ref="F17:L17" si="3">MIN(F4:F12)</f>
        <v>0.31</v>
      </c>
      <c r="G17" s="4">
        <f t="shared" si="3"/>
        <v>3</v>
      </c>
      <c r="H17" s="4">
        <f t="shared" si="3"/>
        <v>44</v>
      </c>
      <c r="I17" s="4">
        <f t="shared" si="3"/>
        <v>9</v>
      </c>
      <c r="J17" s="4">
        <f t="shared" si="3"/>
        <v>0</v>
      </c>
      <c r="K17" s="4">
        <f t="shared" si="3"/>
        <v>0</v>
      </c>
      <c r="L17" s="4">
        <f t="shared" si="3"/>
        <v>0</v>
      </c>
      <c r="M17" s="4">
        <f>MIN(M4:M12)</f>
        <v>0</v>
      </c>
    </row>
    <row r="18" spans="4:13" x14ac:dyDescent="0.25">
      <c r="D18" s="3" t="s">
        <v>171</v>
      </c>
      <c r="E18" s="3">
        <f>MAX(E4:E12)</f>
        <v>6.6</v>
      </c>
      <c r="F18" s="3">
        <f t="shared" ref="F18:L18" si="4">MAX(F4:F12)</f>
        <v>5.3</v>
      </c>
      <c r="G18" s="3">
        <f t="shared" si="4"/>
        <v>3.3</v>
      </c>
      <c r="H18" s="3">
        <f t="shared" si="4"/>
        <v>58</v>
      </c>
      <c r="I18" s="3">
        <f t="shared" si="4"/>
        <v>300</v>
      </c>
      <c r="J18" s="3">
        <f t="shared" si="4"/>
        <v>2</v>
      </c>
      <c r="K18" s="3">
        <f t="shared" si="4"/>
        <v>0</v>
      </c>
      <c r="L18" s="3">
        <f t="shared" si="4"/>
        <v>1</v>
      </c>
      <c r="M18" s="3">
        <f>MAX(M4:M12)</f>
        <v>6</v>
      </c>
    </row>
    <row r="19" spans="4:13" x14ac:dyDescent="0.25">
      <c r="D19" s="3" t="s">
        <v>172</v>
      </c>
      <c r="E19" s="3">
        <f>MEDIAN(E4:E12)</f>
        <v>6.4</v>
      </c>
      <c r="F19" s="3">
        <f t="shared" ref="F19:L19" si="5">MEDIAN(F4:F12)</f>
        <v>0.47</v>
      </c>
      <c r="G19" s="3">
        <f t="shared" si="5"/>
        <v>3.2</v>
      </c>
      <c r="H19" s="3">
        <f t="shared" si="5"/>
        <v>48</v>
      </c>
      <c r="I19" s="3">
        <f t="shared" si="5"/>
        <v>25</v>
      </c>
      <c r="J19" s="3">
        <f t="shared" si="5"/>
        <v>0</v>
      </c>
      <c r="K19" s="3">
        <f t="shared" si="5"/>
        <v>0</v>
      </c>
      <c r="L19" s="3">
        <f t="shared" si="5"/>
        <v>0</v>
      </c>
      <c r="M19" s="3">
        <f>MEDIAN(M4:M12)</f>
        <v>1</v>
      </c>
    </row>
  </sheetData>
  <sortState ref="A4:AJ70">
    <sortCondition ref="D4:D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4</vt:i4>
      </vt:variant>
    </vt:vector>
  </HeadingPairs>
  <TitlesOfParts>
    <vt:vector size="8" baseType="lpstr">
      <vt:lpstr>Alle prøver </vt:lpstr>
      <vt:lpstr>Rentvann</vt:lpstr>
      <vt:lpstr>Nettvann</vt:lpstr>
      <vt:lpstr>Råvann</vt:lpstr>
      <vt:lpstr>'Alle prøver '!OXLSEXP100715093213</vt:lpstr>
      <vt:lpstr>Nettvann!OXLSEXP100715093213</vt:lpstr>
      <vt:lpstr>Rentvann!OXLSEXP100715093213</vt:lpstr>
      <vt:lpstr>Råvann!OXLSEXP100715093213</vt:lpstr>
    </vt:vector>
  </TitlesOfParts>
  <Company>NRVA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bjornegils</dc:creator>
  <cp:lastModifiedBy>Trond Thoreid</cp:lastModifiedBy>
  <dcterms:created xsi:type="dcterms:W3CDTF">2015-08-14T10:12:33Z</dcterms:created>
  <dcterms:modified xsi:type="dcterms:W3CDTF">2020-01-09T22:47:44Z</dcterms:modified>
</cp:coreProperties>
</file>